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\EDI\Engenharia\2017\0000252-2017\"/>
    </mc:Choice>
  </mc:AlternateContent>
  <bookViews>
    <workbookView xWindow="0" yWindow="0" windowWidth="23040" windowHeight="10095" tabRatio="701"/>
  </bookViews>
  <sheets>
    <sheet name="PLANILHA ORÇAMENTÁRIA" sheetId="1" r:id="rId1"/>
  </sheets>
  <definedNames>
    <definedName name="_xlnm.Print_Area" localSheetId="0">'PLANILHA ORÇAMENTÁRIA'!$A$1:$H$647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2" i="1" l="1"/>
  <c r="H287" i="1" l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259" i="1"/>
  <c r="H260" i="1"/>
  <c r="H261" i="1"/>
  <c r="H262" i="1"/>
  <c r="H263" i="1"/>
  <c r="H264" i="1"/>
  <c r="H265" i="1"/>
  <c r="H266" i="1"/>
  <c r="H267" i="1"/>
  <c r="H268" i="1"/>
  <c r="H269" i="1"/>
  <c r="G238" i="1" l="1"/>
  <c r="F238" i="1"/>
  <c r="H129" i="1" l="1"/>
  <c r="H128" i="1"/>
  <c r="H127" i="1"/>
  <c r="H126" i="1"/>
  <c r="H125" i="1"/>
  <c r="H124" i="1"/>
  <c r="H121" i="1"/>
  <c r="H120" i="1"/>
  <c r="H119" i="1"/>
  <c r="H118" i="1"/>
  <c r="H117" i="1"/>
  <c r="H116" i="1"/>
  <c r="H115" i="1"/>
  <c r="H114" i="1"/>
  <c r="H35" i="1"/>
  <c r="H16" i="1"/>
  <c r="H54" i="1" l="1"/>
  <c r="H93" i="1" l="1"/>
  <c r="H527" i="1" l="1"/>
  <c r="H523" i="1"/>
  <c r="H607" i="1" l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644" i="1"/>
  <c r="H643" i="1"/>
  <c r="H642" i="1"/>
  <c r="H641" i="1"/>
  <c r="H640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37" i="1"/>
  <c r="H636" i="1"/>
  <c r="H635" i="1"/>
  <c r="H634" i="1"/>
  <c r="H633" i="1"/>
  <c r="H632" i="1"/>
  <c r="H631" i="1"/>
  <c r="H630" i="1"/>
  <c r="H629" i="1"/>
  <c r="H628" i="1"/>
  <c r="H627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49" i="1"/>
  <c r="H548" i="1"/>
  <c r="H547" i="1"/>
  <c r="H546" i="1"/>
  <c r="H545" i="1"/>
  <c r="H544" i="1"/>
  <c r="H543" i="1"/>
  <c r="H542" i="1"/>
  <c r="H540" i="1"/>
  <c r="H539" i="1"/>
  <c r="H538" i="1"/>
  <c r="H537" i="1"/>
  <c r="H536" i="1"/>
  <c r="H535" i="1"/>
  <c r="H531" i="1"/>
  <c r="H530" i="1"/>
  <c r="H529" i="1"/>
  <c r="H528" i="1"/>
  <c r="H526" i="1"/>
  <c r="H525" i="1"/>
  <c r="H524" i="1"/>
  <c r="H522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1" i="1"/>
  <c r="H480" i="1"/>
  <c r="H479" i="1"/>
  <c r="H477" i="1"/>
  <c r="H476" i="1"/>
  <c r="H474" i="1"/>
  <c r="H473" i="1"/>
  <c r="H472" i="1"/>
  <c r="H471" i="1"/>
  <c r="H470" i="1"/>
  <c r="H469" i="1"/>
  <c r="H468" i="1"/>
  <c r="H466" i="1"/>
  <c r="H465" i="1"/>
  <c r="H464" i="1"/>
  <c r="H463" i="1"/>
  <c r="H462" i="1"/>
  <c r="H461" i="1"/>
  <c r="H459" i="1"/>
  <c r="H458" i="1"/>
  <c r="H457" i="1"/>
  <c r="H456" i="1"/>
  <c r="H455" i="1"/>
  <c r="H454" i="1"/>
  <c r="H453" i="1"/>
  <c r="H452" i="1"/>
  <c r="H451" i="1"/>
  <c r="H450" i="1"/>
  <c r="H448" i="1"/>
  <c r="H447" i="1"/>
  <c r="H446" i="1"/>
  <c r="H444" i="1"/>
  <c r="H443" i="1"/>
  <c r="H442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254" i="1" l="1"/>
  <c r="H252" i="1"/>
  <c r="H251" i="1"/>
  <c r="H250" i="1"/>
  <c r="H248" i="1"/>
  <c r="H247" i="1"/>
  <c r="H245" i="1"/>
  <c r="H244" i="1"/>
  <c r="H241" i="1"/>
  <c r="F333" i="1" l="1"/>
  <c r="G333" i="1"/>
  <c r="H332" i="1"/>
  <c r="H331" i="1"/>
  <c r="H330" i="1"/>
  <c r="H328" i="1"/>
  <c r="H327" i="1"/>
  <c r="H326" i="1"/>
  <c r="H325" i="1"/>
  <c r="H324" i="1"/>
  <c r="H323" i="1"/>
  <c r="H322" i="1"/>
  <c r="H321" i="1"/>
  <c r="H333" i="1" l="1"/>
  <c r="H85" i="1"/>
  <c r="H82" i="1"/>
  <c r="H140" i="1"/>
  <c r="H101" i="1" l="1"/>
  <c r="H398" i="1" l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05" i="1" l="1"/>
  <c r="H304" i="1"/>
  <c r="H303" i="1"/>
  <c r="H302" i="1"/>
  <c r="H301" i="1"/>
  <c r="H300" i="1"/>
  <c r="H285" i="1"/>
  <c r="H284" i="1"/>
  <c r="H283" i="1"/>
  <c r="H282" i="1"/>
  <c r="H281" i="1"/>
  <c r="H280" i="1"/>
  <c r="H279" i="1"/>
  <c r="H278" i="1"/>
  <c r="H277" i="1"/>
  <c r="H275" i="1"/>
  <c r="H274" i="1"/>
  <c r="H273" i="1"/>
  <c r="H272" i="1"/>
  <c r="H271" i="1"/>
  <c r="H270" i="1"/>
  <c r="H88" i="1" l="1"/>
  <c r="F399" i="1" l="1"/>
  <c r="G399" i="1"/>
  <c r="H399" i="1" l="1"/>
  <c r="H100" i="1" l="1"/>
  <c r="H99" i="1"/>
  <c r="H98" i="1"/>
  <c r="H97" i="1"/>
  <c r="H96" i="1"/>
  <c r="H95" i="1"/>
  <c r="H65" i="1" l="1"/>
  <c r="G608" i="1" l="1"/>
  <c r="F608" i="1"/>
  <c r="H150" i="1"/>
  <c r="H141" i="1"/>
  <c r="H24" i="1"/>
  <c r="H20" i="1"/>
  <c r="G645" i="1"/>
  <c r="F645" i="1"/>
  <c r="G638" i="1"/>
  <c r="F638" i="1"/>
  <c r="G624" i="1"/>
  <c r="G593" i="1"/>
  <c r="F532" i="1" l="1"/>
  <c r="F593" i="1"/>
  <c r="H624" i="1"/>
  <c r="F624" i="1"/>
  <c r="H608" i="1"/>
  <c r="G532" i="1"/>
  <c r="G646" i="1" s="1"/>
  <c r="H645" i="1"/>
  <c r="H638" i="1"/>
  <c r="H532" i="1"/>
  <c r="H593" i="1"/>
  <c r="F646" i="1" l="1"/>
  <c r="H646" i="1"/>
  <c r="H308" i="1"/>
  <c r="H309" i="1"/>
  <c r="H310" i="1"/>
  <c r="H311" i="1"/>
  <c r="H312" i="1"/>
  <c r="H313" i="1"/>
  <c r="H314" i="1"/>
  <c r="H315" i="1"/>
  <c r="H316" i="1"/>
  <c r="H317" i="1"/>
  <c r="H307" i="1"/>
  <c r="F318" i="1"/>
  <c r="G318" i="1"/>
  <c r="H318" i="1" l="1"/>
  <c r="H64" i="1" l="1"/>
  <c r="H217" i="1"/>
  <c r="H216" i="1"/>
  <c r="H215" i="1"/>
  <c r="H213" i="1"/>
  <c r="H189" i="1"/>
  <c r="H196" i="1"/>
  <c r="H195" i="1"/>
  <c r="H206" i="1"/>
  <c r="H205" i="1"/>
  <c r="H204" i="1"/>
  <c r="H203" i="1"/>
  <c r="H202" i="1"/>
  <c r="H201" i="1"/>
  <c r="H200" i="1"/>
  <c r="H178" i="1"/>
  <c r="H179" i="1"/>
  <c r="H180" i="1"/>
  <c r="H181" i="1"/>
  <c r="H177" i="1"/>
  <c r="H176" i="1"/>
  <c r="H103" i="1" l="1"/>
  <c r="H72" i="1"/>
  <c r="H69" i="1"/>
  <c r="H48" i="1" l="1"/>
  <c r="H47" i="1"/>
  <c r="H50" i="1" l="1"/>
  <c r="H26" i="1" l="1"/>
  <c r="H161" i="1" l="1"/>
  <c r="H92" i="1"/>
  <c r="H63" i="1"/>
  <c r="H162" i="1"/>
  <c r="H184" i="1"/>
  <c r="H185" i="1"/>
  <c r="H186" i="1"/>
  <c r="H187" i="1"/>
  <c r="H188" i="1"/>
  <c r="H190" i="1"/>
  <c r="H183" i="1"/>
  <c r="H87" i="1" l="1"/>
  <c r="H78" i="1"/>
  <c r="H62" i="1"/>
  <c r="H61" i="1"/>
  <c r="H73" i="1"/>
  <c r="H104" i="1" l="1"/>
  <c r="H44" i="1" l="1"/>
  <c r="H110" i="1" l="1"/>
  <c r="H109" i="1"/>
  <c r="H108" i="1"/>
  <c r="H107" i="1"/>
  <c r="H106" i="1"/>
  <c r="H70" i="1" l="1"/>
  <c r="H68" i="1"/>
  <c r="H59" i="1"/>
  <c r="H237" i="1" l="1"/>
  <c r="H173" i="1"/>
  <c r="H172" i="1"/>
  <c r="H163" i="1"/>
  <c r="H164" i="1"/>
  <c r="H165" i="1"/>
  <c r="H149" i="1"/>
  <c r="H151" i="1"/>
  <c r="H152" i="1"/>
  <c r="H155" i="1"/>
  <c r="H111" i="1"/>
  <c r="H29" i="1"/>
  <c r="H30" i="1"/>
  <c r="H21" i="1"/>
  <c r="H27" i="1"/>
  <c r="H28" i="1"/>
  <c r="H18" i="1"/>
  <c r="H15" i="1"/>
  <c r="H210" i="1" l="1"/>
  <c r="H209" i="1"/>
  <c r="H194" i="1"/>
  <c r="H193" i="1"/>
  <c r="H192" i="1"/>
  <c r="H207" i="1"/>
  <c r="H199" i="1"/>
  <c r="H198" i="1"/>
  <c r="H135" i="1"/>
  <c r="F218" i="1" l="1"/>
  <c r="G218" i="1"/>
  <c r="H218" i="1" l="1"/>
  <c r="G255" i="1" l="1"/>
  <c r="F255" i="1"/>
  <c r="H142" i="1" l="1"/>
  <c r="H139" i="1"/>
  <c r="H137" i="1"/>
  <c r="H76" i="1"/>
  <c r="H134" i="1"/>
  <c r="H133" i="1"/>
  <c r="H132" i="1"/>
  <c r="H131" i="1"/>
  <c r="H130" i="1"/>
  <c r="H41" i="1"/>
  <c r="H40" i="1"/>
  <c r="H39" i="1"/>
  <c r="H238" i="1"/>
  <c r="H230" i="1"/>
  <c r="H222" i="1"/>
  <c r="H227" i="1"/>
  <c r="H32" i="1" l="1"/>
  <c r="H225" i="1"/>
  <c r="H223" i="1"/>
  <c r="H255" i="1"/>
  <c r="H229" i="1"/>
  <c r="H228" i="1"/>
  <c r="H157" i="1"/>
  <c r="H79" i="1"/>
  <c r="H84" i="1" l="1"/>
  <c r="H154" i="1"/>
  <c r="H153" i="1"/>
  <c r="H67" i="1"/>
  <c r="H58" i="1"/>
  <c r="H57" i="1"/>
  <c r="H146" i="1" l="1"/>
  <c r="H147" i="1"/>
  <c r="H46" i="1"/>
  <c r="H49" i="1"/>
  <c r="H42" i="1"/>
  <c r="H43" i="1"/>
  <c r="H25" i="1"/>
  <c r="F158" i="1"/>
  <c r="H224" i="1"/>
  <c r="H231" i="1" s="1"/>
  <c r="G231" i="1"/>
  <c r="F231" i="1"/>
  <c r="H77" i="1"/>
  <c r="H86" i="1"/>
  <c r="H51" i="1"/>
  <c r="H158" i="1" l="1"/>
  <c r="G158" i="1"/>
  <c r="H19" i="1"/>
  <c r="H81" i="1"/>
  <c r="H53" i="1"/>
  <c r="H23" i="1"/>
  <c r="H22" i="1"/>
  <c r="H38" i="1"/>
  <c r="H234" i="1"/>
  <c r="H233" i="1"/>
  <c r="H235" i="1" l="1"/>
  <c r="F235" i="1"/>
  <c r="H34" i="1"/>
  <c r="G235" i="1"/>
  <c r="G143" i="1"/>
  <c r="G256" i="1" l="1"/>
  <c r="G647" i="1" s="1"/>
  <c r="H83" i="1"/>
  <c r="H143" i="1" s="1"/>
  <c r="F143" i="1"/>
  <c r="F256" i="1" s="1"/>
  <c r="F647" i="1" s="1"/>
  <c r="H256" i="1" l="1"/>
  <c r="H647" i="1" l="1"/>
</calcChain>
</file>

<file path=xl/sharedStrings.xml><?xml version="1.0" encoding="utf-8"?>
<sst xmlns="http://schemas.openxmlformats.org/spreadsheetml/2006/main" count="1784" uniqueCount="958">
  <si>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</si>
  <si>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</si>
  <si>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</si>
  <si>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</si>
  <si>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</si>
  <si>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</si>
  <si>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 R$</t>
  </si>
  <si>
    <t>PREÇO TOTAL</t>
  </si>
  <si>
    <t>MATERIAL</t>
  </si>
  <si>
    <t>MÃO DE OBRA</t>
  </si>
  <si>
    <t>R$</t>
  </si>
  <si>
    <t>I</t>
  </si>
  <si>
    <t xml:space="preserve"> OBRAS CIVIS </t>
  </si>
  <si>
    <t>Placa de Obra</t>
  </si>
  <si>
    <t>un</t>
  </si>
  <si>
    <t>SERVIÇOS PRELIMINARES</t>
  </si>
  <si>
    <t>1.1</t>
  </si>
  <si>
    <t>x,xx</t>
  </si>
  <si>
    <t>1.2</t>
  </si>
  <si>
    <t>m²</t>
  </si>
  <si>
    <t>1.3</t>
  </si>
  <si>
    <t>m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</si>
  <si>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</si>
  <si>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</si>
  <si>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</si>
  <si>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</si>
  <si>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</si>
  <si>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</si>
  <si>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</si>
  <si>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</si>
  <si>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</si>
  <si>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</si>
  <si>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</si>
  <si>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m³</t>
  </si>
  <si>
    <t>Instalações Provisórias:</t>
  </si>
  <si>
    <t>vb</t>
  </si>
  <si>
    <t>2.1</t>
  </si>
  <si>
    <t>2.2</t>
  </si>
  <si>
    <t>2.3</t>
  </si>
  <si>
    <t>2.4</t>
  </si>
  <si>
    <t>2.5</t>
  </si>
  <si>
    <t>FORRO</t>
  </si>
  <si>
    <t>3.1</t>
  </si>
  <si>
    <t>3.2</t>
  </si>
  <si>
    <t>3.3</t>
  </si>
  <si>
    <t>Forro mineral 125x62,5cm na cor branca</t>
  </si>
  <si>
    <t>PAVIMENTAÇÃO</t>
  </si>
  <si>
    <t>4.1</t>
  </si>
  <si>
    <t>Pisos:</t>
  </si>
  <si>
    <t xml:space="preserve">       - Porcelanato 60x60cm, retificado, antederrapante, PEI 5, junta 1mm alinhada nos dois sentidos, consultar cor e especificação com a Unidade de Engenharia</t>
  </si>
  <si>
    <t xml:space="preserve">       - Elemento tátil em poliuretano interno de alerta colado (módulos de 25x25cm) - cor cinza</t>
  </si>
  <si>
    <t xml:space="preserve">       - Elemento tátil em poliéster interno direcional colado (placas 25x25cm) - cor cinza</t>
  </si>
  <si>
    <t xml:space="preserve">       - Podotátil em concreto estampado externo de alerta (placas 25x25cm)</t>
  </si>
  <si>
    <t>5.1</t>
  </si>
  <si>
    <t>6.1</t>
  </si>
  <si>
    <t>PAREDES</t>
  </si>
  <si>
    <t>7.1</t>
  </si>
  <si>
    <t>Divisória sanitária cor cinza claro Painel Laminado com revestimento dupla face com portas, ferragens e acessórios modelo Alcoplac L-119 ou equivalente.</t>
  </si>
  <si>
    <t>8.1</t>
  </si>
  <si>
    <t>8.2</t>
  </si>
  <si>
    <t>8.3</t>
  </si>
  <si>
    <t>REVESTIMENTOS PAREDES, VIGAS E PILARES</t>
  </si>
  <si>
    <t>9.1</t>
  </si>
  <si>
    <t>9.2</t>
  </si>
  <si>
    <t>9.3</t>
  </si>
  <si>
    <t>9.4</t>
  </si>
  <si>
    <t>ESQUADRIAS E ELEMENTOS METÁLICOS</t>
  </si>
  <si>
    <t>Madeira:</t>
  </si>
  <si>
    <t>Aço</t>
  </si>
  <si>
    <t>VIDRAÇARIA</t>
  </si>
  <si>
    <t>PINTURA</t>
  </si>
  <si>
    <t>Acrílica sobre massa corrida (aplicado sobre paredes internas)</t>
  </si>
  <si>
    <t>DIVERSOS</t>
  </si>
  <si>
    <t>Passa objeto de acrílico conforme padrão do Banco</t>
  </si>
  <si>
    <t>ACESSÓRIOS E METAIS (SANITÁRIOS)</t>
  </si>
  <si>
    <t>Saboneteira para refil transparente JOEFEL AC 81 ou equivalente</t>
  </si>
  <si>
    <t>Porta-papel higiênico em rolo transparente JOEFEL AE 52 ou equivalente</t>
  </si>
  <si>
    <t>Toalheiro interfolhas transparente JOEFEL AH 34 ou equivalente</t>
  </si>
  <si>
    <t>Metais</t>
  </si>
  <si>
    <t>Louças</t>
  </si>
  <si>
    <t>SUBTOTAL OBRAS CIVIS</t>
  </si>
  <si>
    <t>II</t>
  </si>
  <si>
    <t>SALA DE AUTOATENDIMENTO</t>
  </si>
  <si>
    <t xml:space="preserve">ELEMENTOS DIVISÓRIOS </t>
  </si>
  <si>
    <t>Caixilharia de alumínio anodizado cor branco, perfil série 30 SAA</t>
  </si>
  <si>
    <t>Fechamento superior e lateral da máscara em gesso acartonado</t>
  </si>
  <si>
    <t>VIDROS</t>
  </si>
  <si>
    <t>PROGRAMAÇÃO VISUAL</t>
  </si>
  <si>
    <t>PÓRTICO c/ legenda BANRISUL ELETRÔNICO conforme padrão.</t>
  </si>
  <si>
    <t xml:space="preserve">KIT ATM (AUTOMATIZA) Banrisul composto por: </t>
  </si>
  <si>
    <t>kit</t>
  </si>
  <si>
    <t xml:space="preserve">    - 1 eletroímã 150 kgf. com sensor</t>
  </si>
  <si>
    <t xml:space="preserve">    - 1 fonte de alimentação com carregador flutuante de bateria</t>
  </si>
  <si>
    <t xml:space="preserve">    - 1 placa ATM padrão Banrisul</t>
  </si>
  <si>
    <t xml:space="preserve">    - 1 kit de suportes de fixação para porta de alumínio</t>
  </si>
  <si>
    <t xml:space="preserve">    - 2 botões de acionamento (internos)</t>
  </si>
  <si>
    <t xml:space="preserve">    - 1 adesivo de orientação: "Após 22hs pressione o botão para sair"</t>
  </si>
  <si>
    <t>Bateria selada 12V 7Ah</t>
  </si>
  <si>
    <t>pç</t>
  </si>
  <si>
    <t>Cilindro contato elétrico 510 Pacri</t>
  </si>
  <si>
    <t>SUBTOTAL SALA DE AUTO-ATENDIMENTO</t>
  </si>
  <si>
    <t>III</t>
  </si>
  <si>
    <t>PROGRAMAÇÃO VISUAL EXTERNA</t>
  </si>
  <si>
    <t>PROGRAMAÇÃO VISUAL INTERNA</t>
  </si>
  <si>
    <t>2.1.1</t>
  </si>
  <si>
    <t>2.1.2</t>
  </si>
  <si>
    <t>2.1.3</t>
  </si>
  <si>
    <t>2.1.4</t>
  </si>
  <si>
    <t>PLACAS EM ACRÍLICO ADESIVADAS - Placas de acrílicos sobrepostas (branca translúcida e azul Pantone 300C), com texto em adesivo vinílico branco,  presas à porta por fita dupla-face, conforme projeto.</t>
  </si>
  <si>
    <t>2.2.1</t>
  </si>
  <si>
    <t>2.2.2</t>
  </si>
  <si>
    <t>2.2.3</t>
  </si>
  <si>
    <t>2.2.5</t>
  </si>
  <si>
    <t>2.2.6</t>
  </si>
  <si>
    <t>2.2.7</t>
  </si>
  <si>
    <t>PLACAS EM ACRÍLICO ADESIVADAS - Placas de acrílicos sobrepostas (branca translúcida e azul Pantone 300C), com texto em adesivo vinílico branco,  presas ao forro com tirantes metálicos, conforme projeto.</t>
  </si>
  <si>
    <t>2.3.1</t>
  </si>
  <si>
    <t>2.3.2</t>
  </si>
  <si>
    <t>2.3.3</t>
  </si>
  <si>
    <t>2.5.1</t>
  </si>
  <si>
    <t>2.6</t>
  </si>
  <si>
    <t>Porta cartaz - Fornecer e Instalar conforme projeto:</t>
  </si>
  <si>
    <t xml:space="preserve"> </t>
  </si>
  <si>
    <t>PC INFORMA</t>
  </si>
  <si>
    <t>PC TARIFAS</t>
  </si>
  <si>
    <t>SUBTOTAL PROGRAMAÇÃO VISUAL</t>
  </si>
  <si>
    <t>IV</t>
  </si>
  <si>
    <t>INTERIORES</t>
  </si>
  <si>
    <t>DIVISÓRIAS E PAINÉIS</t>
  </si>
  <si>
    <t>Divisor de sigilo caixas - conforme modelo padrão Banrisul:</t>
  </si>
  <si>
    <t>1.1.1</t>
  </si>
  <si>
    <t>Esquadria em aluminio l.30 (30001), Estruturada em tubos de aluminio (TG- 018), Fechamento nas extremidades em 45 graus e intervalos de topo conforme projeto para divisor de sigilo dos caixas</t>
  </si>
  <si>
    <t>1.1.2</t>
  </si>
  <si>
    <t xml:space="preserve">Vidro incolor 6mm </t>
  </si>
  <si>
    <t>1.1.3</t>
  </si>
  <si>
    <t>Película branco translúcido na metade superior e listrada 12x6mm na metade inferior, conforme detalhamento, para divisor de sigilo caixas</t>
  </si>
  <si>
    <t>1.1.4</t>
  </si>
  <si>
    <t>Divisor de Ambientes H=180cm - conforme modelo padrão Banrisul:</t>
  </si>
  <si>
    <t>1.2.1</t>
  </si>
  <si>
    <t>Esquadria em aluminio l.30 (30001) Estruturada em tubos de aluminio (TG- 018) Fechamento nas extremidades em 45 graus e intervalos de topo conforme projeto para divisor de ambientes.</t>
  </si>
  <si>
    <t>1.2.2</t>
  </si>
  <si>
    <t>1.2.3</t>
  </si>
  <si>
    <t>SUBTOTAL INTERIORES</t>
  </si>
  <si>
    <t>V</t>
  </si>
  <si>
    <t>Limpeza permanente da obra</t>
  </si>
  <si>
    <t>Limpeza final da obra</t>
  </si>
  <si>
    <t>SUBTOTAL  DIVERSOS</t>
  </si>
  <si>
    <t>VI</t>
  </si>
  <si>
    <t>ITENS IMOBILIZÁVEIS</t>
  </si>
  <si>
    <t>Fornecimento e Instalação da porta detectora de metais, modelo cilíndrica, sistema de detecção bobina central, caixa de passagem com vidros curvos laminados de segurança, espessura de 10mm, conforme memorial tecnico descritivo e leiaute em anexo.</t>
  </si>
  <si>
    <t>SUBTOTAL  ITENS IMOBILIZÁVEIS</t>
  </si>
  <si>
    <t>VII</t>
  </si>
  <si>
    <t>PPCI</t>
  </si>
  <si>
    <t>SUBTOTAL PPCI</t>
  </si>
  <si>
    <t>TOTAL OBRAS CIVIS</t>
  </si>
  <si>
    <t>VIII</t>
  </si>
  <si>
    <t>INSTALAÇÕES DE AR CONDICIONADO</t>
  </si>
  <si>
    <t>TOTAL INSTALAÇÕES DE AR CONDICIONADO</t>
  </si>
  <si>
    <t>2.5.2</t>
  </si>
  <si>
    <t>TOTAL GERAL ELÉTRICA</t>
  </si>
  <si>
    <t>TOTAL GERAL</t>
  </si>
  <si>
    <t>COPA</t>
  </si>
  <si>
    <t>A1P - LOGO</t>
  </si>
  <si>
    <t>A2H2 - 10às16</t>
  </si>
  <si>
    <t>2.2.8</t>
  </si>
  <si>
    <t>Vidro Antibala - Padrão Célula de Segurança Banrisul e=15mm com nível de segurança 2</t>
  </si>
  <si>
    <t>Em gesso acartonado 12cm de espessura</t>
  </si>
  <si>
    <t>Tinta PVA  sobre massa corrida (aplicado sobre parede de gesso acartonado)</t>
  </si>
  <si>
    <t>Tinta PVA  sobre massa corrida (forro em gesso)</t>
  </si>
  <si>
    <t>Complemento em "L" - Padrão Banrisul</t>
  </si>
  <si>
    <t>2.4.1</t>
  </si>
  <si>
    <t>2.4.2</t>
  </si>
  <si>
    <t>2.4.3</t>
  </si>
  <si>
    <t>2.4.4</t>
  </si>
  <si>
    <t>2.4.5</t>
  </si>
  <si>
    <t>2.4.6</t>
  </si>
  <si>
    <t>2.4.7</t>
  </si>
  <si>
    <t>PLACAS E FORMATOS ESPECIAIS - CHAPA DE ACRÍLICO e=3mm - AZUL (PANTONE 300C)</t>
  </si>
  <si>
    <t>Acessibilidade</t>
  </si>
  <si>
    <t>Capas para Assentos Preferenciais</t>
  </si>
  <si>
    <t>Máscaras para maquinas de autoatendimento com tampões. Largura 100cm</t>
  </si>
  <si>
    <t>Máscaras para maquinas de autoatendimento com tampões. Largura 120cm</t>
  </si>
  <si>
    <t>A3-SIA - ACESSIBILIDADE</t>
  </si>
  <si>
    <t>A4-SIA - CÃO GUIA</t>
  </si>
  <si>
    <t>PP1 - PRIVATIVO FUNCIONÁRIOS</t>
  </si>
  <si>
    <t>PP2 - AR CONDICIONADO</t>
  </si>
  <si>
    <t>PP5 - ARQUIVO</t>
  </si>
  <si>
    <t>PP6 - COPA</t>
  </si>
  <si>
    <t>PP8 - WC MASCULINO</t>
  </si>
  <si>
    <t>PP9 - WC FEMININO</t>
  </si>
  <si>
    <t>PP13 - RETIRE SUA SENHA AQUI</t>
  </si>
  <si>
    <t>PP14 - PRESSIONE PARA SAIR</t>
  </si>
  <si>
    <t>PP15 - AGÊNCIA E HORÁRIO</t>
  </si>
  <si>
    <t>PS1 - AUTOATENDIMENTO</t>
  </si>
  <si>
    <t>PS2 - CAIXAS ATENDIMENTO POR SENHA</t>
  </si>
  <si>
    <t>PS4 - PREFERENCIAL</t>
  </si>
  <si>
    <t>PS5 - ATENDIMENTO PESSOA FÍSICA</t>
  </si>
  <si>
    <t>PS7 - ATENDIMENTO NEGÓCIOS</t>
  </si>
  <si>
    <t>PS10 - GERENTE GERAL</t>
  </si>
  <si>
    <t>PS11 - GERENTE ADJUNTO</t>
  </si>
  <si>
    <t>Forro em Gesso Acartonado fixado com arame galvanizado. Alçapões incluidos</t>
  </si>
  <si>
    <r>
      <t xml:space="preserve">6. ANEXOS: </t>
    </r>
    <r>
      <rPr>
        <sz val="10"/>
        <rFont val="Calibri"/>
        <family val="2"/>
        <scheme val="minor"/>
      </rPr>
      <t>Plantas, detalhamentos e memoriais serão disponibilizados em mídia portátil pela Unidade de Licitações e Compras</t>
    </r>
  </si>
  <si>
    <r>
      <t xml:space="preserve">4. HORÁRIO PARA EXECUÇÃO/ENTREGA: </t>
    </r>
    <r>
      <rPr>
        <sz val="10"/>
        <rFont val="Calibri"/>
        <family val="2"/>
        <scheme val="minor"/>
      </rPr>
      <t>Horário Livre - Atender legislação municipal vigente</t>
    </r>
  </si>
  <si>
    <t>Remoção de louças e metais dos sanitários</t>
  </si>
  <si>
    <t>Remoção de portas internas</t>
  </si>
  <si>
    <t>PM 03 - 80x210 - Porta de Madeira semi-oca com ferragens completas, com marco de madeira maciça  a ser instalada em paredes de gesso acartonado</t>
  </si>
  <si>
    <t>Portas</t>
  </si>
  <si>
    <t>PVT 01 -Porta em Vidro Temperado com ferragens: fechadura central e de piso, mola de piso Dorma  ou equivalente, puxador tipo alça e recorte para fecho eletromagnético padrão.</t>
  </si>
  <si>
    <t>Tinta esmalte sem cheiro sobre Esquadrias de Madeira</t>
  </si>
  <si>
    <t>Tinta esmalte sem cheiro sobre Esquadrias de Ferro</t>
  </si>
  <si>
    <t>Organização e montagem geral dos leiautes: mobiliário, biombos e/ou divisórias leves (tapumes), estantes metálicas, etc.</t>
  </si>
  <si>
    <t xml:space="preserve">    -Torneira de Mesa com Acionamento sob Pressão + Ligações</t>
  </si>
  <si>
    <t xml:space="preserve">    -Bacia Sanitária com Caixa Acoplada + Ligações</t>
  </si>
  <si>
    <t xml:space="preserve">    -Cuba Oval de Embutir na Cor branca + Ligações</t>
  </si>
  <si>
    <t>Grade de Ferro a ser instalada no interior das Paredes de Gesso Acartonado</t>
  </si>
  <si>
    <t>LIXEIRAS</t>
  </si>
  <si>
    <t>Cesto em Polipropileno com Capacidade para 11L</t>
  </si>
  <si>
    <t>Cesto em Polipropileno com Capacidade para 20L</t>
  </si>
  <si>
    <t>Lixeira em Polipropileno com Tampa Vai e Vem - Capacidade para 11L</t>
  </si>
  <si>
    <t>Cesto em Polipropileno com Capacidade para 40L</t>
  </si>
  <si>
    <t>Lixeira em Polipropileno com Pedal e Suporte para Sacos de Lixo - Capacidade 75L</t>
  </si>
  <si>
    <t xml:space="preserve">       - Tapumes da obra com portas de acesso</t>
  </si>
  <si>
    <t>Tanque de Louça 30 litros na cor branca + Ligações</t>
  </si>
  <si>
    <t>Torneira Metálica Fixa para Tanque</t>
  </si>
  <si>
    <t>Cuba em Aço Inox + Ligações</t>
  </si>
  <si>
    <t>Torneira com Bica Móvel e Arejador</t>
  </si>
  <si>
    <t>Armário Aéreo completo com 03 portas nas dimensões 120x55,3x31,8cm da Linha Allegra TOP na cor branco, COD.: 54057RE, da marca Bertolini ou equivalente.</t>
  </si>
  <si>
    <t>SANITÁRIOS</t>
  </si>
  <si>
    <t>7.1.1</t>
  </si>
  <si>
    <t>7.1.2</t>
  </si>
  <si>
    <t>7.1.3</t>
  </si>
  <si>
    <t>Placa sinalizadora fotoluminescente "PROIBIDO FUMAR"</t>
  </si>
  <si>
    <t>Placa sinalizadora fotoluminescente EXTINTOR</t>
  </si>
  <si>
    <t>Extintor de incêncio PQS ABC 2A:20B:C 4kg</t>
  </si>
  <si>
    <t>Extintor de incêncio CO2 5B:C 6kg</t>
  </si>
  <si>
    <t>Rede Frigorígena, Drenos e  Acessórios</t>
  </si>
  <si>
    <t>Cano de cobre ø1/2", esp. parede 0,79mm</t>
  </si>
  <si>
    <t>kg</t>
  </si>
  <si>
    <t>Carga adicional de gás refrigerante</t>
  </si>
  <si>
    <t>Nitrogênio para soldagem e pressurização dos sistemas para teste de vazamento</t>
  </si>
  <si>
    <t>Solda foscoper</t>
  </si>
  <si>
    <t xml:space="preserve">Acessórios diversos (suportes, pinos roscados, parafusos, abraçadeiras, drenos, etc) para instalação e montagem </t>
  </si>
  <si>
    <t>2.</t>
  </si>
  <si>
    <t>Interligações Elétricas e de Comando</t>
  </si>
  <si>
    <t>Eletroduto galvanizado tipo leve, ø1/2"</t>
  </si>
  <si>
    <t>Cabo PP 2 x 0,75mm²</t>
  </si>
  <si>
    <t>Cabo blindado, 2 x 0,75mm²</t>
  </si>
  <si>
    <t>Cabo para alimentação elétrica das unidades condicionadoras</t>
  </si>
  <si>
    <t>Interligação elétrica e de comando entre unidades evaporadoras e condensadoras</t>
  </si>
  <si>
    <t>2.7</t>
  </si>
  <si>
    <t>2.8</t>
  </si>
  <si>
    <t>2.9</t>
  </si>
  <si>
    <t>2.10</t>
  </si>
  <si>
    <t>2.11</t>
  </si>
  <si>
    <t>Acessórios diversos (cabos, borneira, contatoras, conduletes) para instalação e montagem</t>
  </si>
  <si>
    <t>3.</t>
  </si>
  <si>
    <t>Sistema de distribuição de ar</t>
  </si>
  <si>
    <t>Duto em chapa de aço galvanizado, bitola n. 24, com acessórios.</t>
  </si>
  <si>
    <t>Duto em chapa de aço galvanizado, bitola n. 22, com acessórios.</t>
  </si>
  <si>
    <t>3.4</t>
  </si>
  <si>
    <t>Isolamento em lã de vidro, feltro espessura 38 mm revestido com papel kraft aluminizado reforçado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</si>
  <si>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</si>
  <si>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</si>
  <si>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</si>
  <si>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</si>
  <si>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</si>
  <si>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</si>
  <si>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</si>
  <si>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</si>
  <si>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</si>
  <si>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</si>
  <si>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</si>
  <si>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</si>
  <si>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</si>
  <si>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</si>
  <si>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</si>
  <si>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</si>
  <si>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</si>
  <si>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3.24</t>
  </si>
  <si>
    <t>3.25</t>
  </si>
  <si>
    <t>Junta flexível atenuadora de vibrações fabricada em lona de vinil reforçada e chapa galvanizada</t>
  </si>
  <si>
    <t>3.26</t>
  </si>
  <si>
    <t xml:space="preserve">Acessórios diversos (suportes, pinos roscados, parafusos, abraçadeiras, fita adesiva, cola, etc) para instalação e montagem </t>
  </si>
  <si>
    <t>4.</t>
  </si>
  <si>
    <t>Equipamentos de Ar Condicionado, de Ventilação e Acessórios</t>
  </si>
  <si>
    <t>4.2</t>
  </si>
  <si>
    <t>4.3</t>
  </si>
  <si>
    <t>4.4</t>
  </si>
  <si>
    <t>cj</t>
  </si>
  <si>
    <t>4.5</t>
  </si>
  <si>
    <t>4.6</t>
  </si>
  <si>
    <t>4.7</t>
  </si>
  <si>
    <t>4.8</t>
  </si>
  <si>
    <t>Calço amortecedor de vibração construído em neoprene</t>
  </si>
  <si>
    <t>4.9</t>
  </si>
  <si>
    <t xml:space="preserve">Acessórios diversos (suportes, pinos roscados, parafusos, cabos, etc) para instalação e montagem </t>
  </si>
  <si>
    <t>1.15</t>
  </si>
  <si>
    <t>1.16</t>
  </si>
  <si>
    <t>2.12</t>
  </si>
  <si>
    <t>2.13</t>
  </si>
  <si>
    <t>2.14</t>
  </si>
  <si>
    <t>2.15</t>
  </si>
  <si>
    <t>2.16</t>
  </si>
  <si>
    <t>2.17</t>
  </si>
  <si>
    <t>2.18</t>
  </si>
  <si>
    <t>2.19</t>
  </si>
  <si>
    <t>IX</t>
  </si>
  <si>
    <t>INSTALAÇÕES ELÉTRICAS</t>
  </si>
  <si>
    <t>1.17</t>
  </si>
  <si>
    <t>1.18</t>
  </si>
  <si>
    <t>1.19</t>
  </si>
  <si>
    <t>1.20</t>
  </si>
  <si>
    <t>1.21</t>
  </si>
  <si>
    <t>1.22</t>
  </si>
  <si>
    <t xml:space="preserve">Dispositivo IDR 25A sensibilidade 30mA 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</si>
  <si>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</si>
  <si>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</si>
  <si>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</si>
  <si>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</si>
  <si>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</si>
  <si>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</si>
  <si>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</si>
  <si>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</si>
  <si>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</si>
  <si>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 xml:space="preserve">Caixa embutir parede 100x50x50mm (4x2") </t>
  </si>
  <si>
    <t xml:space="preserve"> un</t>
  </si>
  <si>
    <t>Derivação lateral p/ eletroduto</t>
  </si>
  <si>
    <t>Cabo tipo PP 3x1,5mm² - Ligação das luminárias.</t>
  </si>
  <si>
    <t>Plug Macho novo padrão - ligação luminárias</t>
  </si>
  <si>
    <t>INSTALAÇÕES DE ILUMINAÇÃO DE EMERGÊNCIA</t>
  </si>
  <si>
    <t>INSTALAÇÕES DE AUTOMAÇÃO (ELÉTRICAS E SINAL).</t>
  </si>
  <si>
    <t>Perfilado 38x38mm chapa 14</t>
  </si>
  <si>
    <t>Timer p/  KIT ATM</t>
  </si>
  <si>
    <t>PONTOS PARA A TRANSMISSÃO DE DADOS:</t>
  </si>
  <si>
    <t>Adaptador para canaleta 73x25mm - 3x1</t>
  </si>
  <si>
    <t>Acessório p/ conexão eletroduto/canaleta de aluminio</t>
  </si>
  <si>
    <t>SUBTOTAL  AUTOMAÇÃO</t>
  </si>
  <si>
    <t>INSTALAÇÕES TELEFÔNICAS:</t>
  </si>
  <si>
    <t>Bloco de inserção engate rápido M10 com bastidor completo</t>
  </si>
  <si>
    <t>Acessórios internos p/ montagem DG´s</t>
  </si>
  <si>
    <t>SUBTOTAL TELEFÔNICO:</t>
  </si>
  <si>
    <t>Caixa de sobrepor  c/ tampa medindo 50cmx50cmx15cm, para abrigar sistema de alarme</t>
  </si>
  <si>
    <t>Arame Galvanizado n.º16</t>
  </si>
  <si>
    <t>Patch Panel 24 portas p/ Rack 19" categoria 6</t>
  </si>
  <si>
    <t xml:space="preserve">Guia/Organizador de cabos para RACK 19" </t>
  </si>
  <si>
    <t>Cabo UTP cat. 6 (Isolamento LSZH)</t>
  </si>
  <si>
    <t>Patch Cord cat. 6 comprimento 1,0 m - Vermelho</t>
  </si>
  <si>
    <t>Conector RJ45 macho cat. 6</t>
  </si>
  <si>
    <t>SERVIÇOS COMPLEMENTARES ELÉTRICA/AUTOMAÇÃO/TELEFÔNICO</t>
  </si>
  <si>
    <t>Asbuilts das Instalações Elet./Log./Telf./alarme</t>
  </si>
  <si>
    <t>Certificação de pontos RJ45-cat. 6</t>
  </si>
  <si>
    <t>SUBTOTAL SERVIÇOS COMPLEMENTARES</t>
  </si>
  <si>
    <t>Kit saída de emergência composto por caixa porta-chave tipo quebre o vidro, com acionamento, sirene strobo acústica, fonte de alimentação chaveada 24 VDC / 127/220V, modelo KIT-SE padrão Banrisul, instalada sobre caixa de passagem termoplástica de 150X150X68mm</t>
  </si>
  <si>
    <t>ENTRADA DE ENERGIA, DADOS E TELECOMUNICAÇÕES</t>
  </si>
  <si>
    <t>Cabo unipolar flexivel seção 10,0 mm² / 0,6/1kv - livres de halogênio, Alimentador do CD-BK (QGBT)</t>
  </si>
  <si>
    <t>Cabo unipolar flexivel seção 10,0 mm² / 0,6/1kv  livres de halogênio, - Terras do do CD-BK (QGBT)- VERDE</t>
  </si>
  <si>
    <t>Cabo unipolar flexivel seção 50 mm² / 0,6/1kv - livres de halogênio,  Alimentador do QDAC ao QGBT</t>
  </si>
  <si>
    <t>Cabo unipolar flexivel seção 25 mm² / 0,6/1kv - livres de halogênio,  Alimentador do QDAC ao QGBT</t>
  </si>
  <si>
    <t>Cabo unipolar flexivel seção 16 mm² / 0,6/1kv - livres de halogênio,  Alimentador do CD-01e CD-02  ao QGBT</t>
  </si>
  <si>
    <t>Cabo unipolar flexivel seção 50 mm² / 0,6/1kv - livres de halogênio,Cor preta  Alimentador do Banco Baterias</t>
  </si>
  <si>
    <t>Cabo unipolar flexivel seção 50 mm² / 0,6/1kv - livres de halogênio,  Cor vermelha Alimentador do Banco de Baterias</t>
  </si>
  <si>
    <t>Cabo unipolar flexivel seção 16 mm² / 0,6/1kv - livres de halogênio,  Aterramento do QDAC e CD1 ao QGBT-VERDE</t>
  </si>
  <si>
    <t>Cabo unipolar flexivel seção 120 mm² / 0,6/1kv - livres de halogênio,  Alimentador do QGBT</t>
  </si>
  <si>
    <t xml:space="preserve">Cabo unipolar flexivel seção 70 mm² / 0,6/1kv - livres de halogênio,  Alimentador do QGBT cor verde </t>
  </si>
  <si>
    <t>Cabo unipolar flexivel seção 16mm²  - PVC 70º 750V - DPS</t>
  </si>
  <si>
    <t>Eletroduto ferro ø 40mm.</t>
  </si>
  <si>
    <t>Eletroduto ferro ø 50mm.</t>
  </si>
  <si>
    <t>Eletroduto ferro ø 75mm.</t>
  </si>
  <si>
    <t>Caixa tipo condulete ø 40mm.</t>
  </si>
  <si>
    <t>Caixa tipo condulete ø 50mm.</t>
  </si>
  <si>
    <t>Caixa tipo condulete ø 75mm.</t>
  </si>
  <si>
    <t>MONTAGEM DOS QUADROS DE DISTRIBUIÇÃO E CABOS ELÉTRICOS:</t>
  </si>
  <si>
    <t xml:space="preserve">     - 800x550x150mm, com barramento DIN de FNT PARA 250 A/18kA, com barramentos secundários para 100A, placa de montagem - Completo - QGBT</t>
  </si>
  <si>
    <t xml:space="preserve">    -800x550x150mm, com barramento DIN de FNT para 150 A/ 10kA, com barramentos secundários para 100A , placa de montagem - Completo - (QDAC)</t>
  </si>
  <si>
    <t xml:space="preserve">    -800x550x150mm, com barramento DIN de FNT para 100 A/ 18kA, com barramentos secundários para 100A , placa de montagem - Completo - (CD-1e2)</t>
  </si>
  <si>
    <t>Acessórios para montagem, fixação, identificação dos quadros e componentes.</t>
  </si>
  <si>
    <t xml:space="preserve">Disjuntor de proteção para grupo capacitivo de 4,0 KVAr </t>
  </si>
  <si>
    <t xml:space="preserve">            - 3x50A - 18 KA QGBT- NBK </t>
  </si>
  <si>
    <t xml:space="preserve">            - 3x50A - 18KA - QGBT - CD-1e2</t>
  </si>
  <si>
    <t>2.4.8</t>
  </si>
  <si>
    <t xml:space="preserve">            - 3x125A - 18KA -  QGBT - QDAC</t>
  </si>
  <si>
    <t>2.4.9</t>
  </si>
  <si>
    <t>Disjuntores Monopolares/mínimo 4,5kA - DPS</t>
  </si>
  <si>
    <t xml:space="preserve">            - 25A</t>
  </si>
  <si>
    <t>Banco de Capacitores Trifásico fixo 4,0 kVAr em 380VAC, em caixa ABS com tampa, com dispositivos anti-explosão, disjuntor de proteção e distorção máxima de harmônicas de 3%</t>
  </si>
  <si>
    <t>Disjuntores Monopolares/4,5kA</t>
  </si>
  <si>
    <t>2.7.1</t>
  </si>
  <si>
    <t xml:space="preserve">            - 16A</t>
  </si>
  <si>
    <t>2.7.2</t>
  </si>
  <si>
    <t xml:space="preserve">            - 20A</t>
  </si>
  <si>
    <t>2.8.1</t>
  </si>
  <si>
    <t>Disjuntores Tripolares/4,5kA</t>
  </si>
  <si>
    <t xml:space="preserve">            - 30A</t>
  </si>
  <si>
    <t>PONTOS DE ILUMINAÇÃO/TOMADAS e AR CONDICIONADO</t>
  </si>
  <si>
    <t>LUMINÁRIA DECORATIVA DE SOBREPOR PARA LÂMPADA BULBOLED DE 9W, COM REFLETOR DE ALUMÍNIO E DIFUSOR DE VIDRO
 - Garantia de 02 Anos.</t>
  </si>
  <si>
    <t xml:space="preserve"> Suporte p/tres blocos com, duas tomadas tipo bloco NBR.20A (azul) , mais um bloco cego</t>
  </si>
  <si>
    <t>Espelho de pvc branco 4x2" (100x50mm)  ou de Alumínio p/ condulete com:</t>
  </si>
  <si>
    <t xml:space="preserve">          - interruptor simples.</t>
  </si>
  <si>
    <t xml:space="preserve">          - interruptor duplo.</t>
  </si>
  <si>
    <t xml:space="preserve">          - interruptor triplo</t>
  </si>
  <si>
    <t xml:space="preserve">          - interruptor paralelo</t>
  </si>
  <si>
    <t xml:space="preserve">          - tomada 1xP+T 20A/250V NBR 14136 (AZUL) </t>
  </si>
  <si>
    <t>Espelho cego 4x2"/4x4" de pvc branco</t>
  </si>
  <si>
    <t>Caixa embutir parede 100x50x50mm (4x2") Dry Wall</t>
  </si>
  <si>
    <t>Caixa tipo condulete com tampa cega:</t>
  </si>
  <si>
    <t xml:space="preserve">          - ø 20mm.</t>
  </si>
  <si>
    <t xml:space="preserve">          - ø 25mm.</t>
  </si>
  <si>
    <t>Eletroduto de ferro:</t>
  </si>
  <si>
    <t>3.10.1</t>
  </si>
  <si>
    <t>3.10.2</t>
  </si>
  <si>
    <t xml:space="preserve">         - ø 50mm.</t>
  </si>
  <si>
    <t>Eletroduto de PVC:</t>
  </si>
  <si>
    <t>3.11.1</t>
  </si>
  <si>
    <t>3.11.2</t>
  </si>
  <si>
    <t xml:space="preserve">          - ø 32mm.</t>
  </si>
  <si>
    <t>Suporte Dutotec  Ref. DT.66844.10 p/tres blocos com, UMA tomada tipo bloco NBR.20A Ref. DT.99230.00 (AZUL), mais dois blocos cegos Ref. DT 99430.00 ou similar.</t>
  </si>
  <si>
    <t>Suporte Dutotec  Ref. DT.66844.10 p/tres blocos com, DUAS tomadas tipo bloco NBR.20A Ref. DT.99230.00 (AZUL), mais um bloco cego Ref. DT 99430.00 ou similar.</t>
  </si>
  <si>
    <t>Suporte Dutotec  Ref. DT.66844.10 p/tres blocos com, UMA tomada tipo bloco NBR.20A Ref. DT.99230.00 (VERMELHA), mais dois blocos cegos Ref. DT 99430.00 ou similar.</t>
  </si>
  <si>
    <t>Canaleta aluminio 73x25 bipartida c/ tampa de encaixe - de embutir no piso</t>
  </si>
  <si>
    <t>Caixa de piso SQR Rotation Dupla tipo de Nível com espaço para 4 tomadas 2P+T 20A/250V NBR 14136 (PRETA) e 4 tomadas RJ45, completa com janela prensa cabos, tampa lisa de alumínio polido e arremates de piso, parafusos reguladores, Dutotec ou similar</t>
  </si>
  <si>
    <t>Canaleta aluminio 73x25 dupla c/ tampa de encaixe - Branca</t>
  </si>
  <si>
    <t>Canaleta aluminio 73x25 tripla c/ tampa de encaixe - Branca</t>
  </si>
  <si>
    <t>Curva 90º Vertical específica de canaleta de aluminio 73x25mm</t>
  </si>
  <si>
    <t>Adaptador 2x3/4"  específica de canaleta de aluminio 73x25mm</t>
  </si>
  <si>
    <t>Eletrocalha lisa 150x75mm , c/ 2 septo divisor ( 3 Partições de 100mmx75mm + 50mmx75mm + 50x75mm)</t>
  </si>
  <si>
    <t>Tampa para eletrocalha 150mm</t>
  </si>
  <si>
    <t>Eletrocalha lisa 150x75mm , s/ septo divisor</t>
  </si>
  <si>
    <t xml:space="preserve">Suporte suspensão para eletrocalha 150x75mm </t>
  </si>
  <si>
    <t>Curva horizontal para eletrocalha 150x75mm</t>
  </si>
  <si>
    <t>Tê para eletrocalha 150x75mm</t>
  </si>
  <si>
    <t>3.27</t>
  </si>
  <si>
    <t>Acoplamento para painel de eletrocalha 150x75mm</t>
  </si>
  <si>
    <t>3.28</t>
  </si>
  <si>
    <t>Acessorios para eletrocalha 150 x 75mm</t>
  </si>
  <si>
    <t>3.29</t>
  </si>
  <si>
    <t>3.30</t>
  </si>
  <si>
    <t>Suporte longo p/perfilado 38x38mm</t>
  </si>
  <si>
    <t>3.31</t>
  </si>
  <si>
    <t>Vergalhão de 1/4" de sustentação de perfilados e eletrocalhas</t>
  </si>
  <si>
    <t>3.32</t>
  </si>
  <si>
    <t>Base c/ 4 furos fixação externa p/perfilado 38x38mm</t>
  </si>
  <si>
    <t>3.33</t>
  </si>
  <si>
    <t xml:space="preserve">Emendas Internas ("I", "L") para perfilado 38x38mm  </t>
  </si>
  <si>
    <t>3.34</t>
  </si>
  <si>
    <t>Conjunto Plugs Macho/Femea 2P+T 10A/250V NBR 14136  (ligação luminária)</t>
  </si>
  <si>
    <t>3.35</t>
  </si>
  <si>
    <t>3.36</t>
  </si>
  <si>
    <t>Parafusos, porcas e arruelas para perfilados/eletrocalha</t>
  </si>
  <si>
    <t>3.37</t>
  </si>
  <si>
    <t>Chumbador rosca interna 1/4"</t>
  </si>
  <si>
    <t>3.38</t>
  </si>
  <si>
    <t>Timer p/  iluminação externa</t>
  </si>
  <si>
    <t>3.39</t>
  </si>
  <si>
    <t>Mini Contactora Tripolar WEG, Siemens ou similar 20 A (Cash-Timer)</t>
  </si>
  <si>
    <t>3.40</t>
  </si>
  <si>
    <t>3.41</t>
  </si>
  <si>
    <t>3.42</t>
  </si>
  <si>
    <t>Sensor de presença omnidirecional  c/retardo 10 min, 220V/127V, 250VA</t>
  </si>
  <si>
    <t>3.43</t>
  </si>
  <si>
    <t>3.44</t>
  </si>
  <si>
    <t>3.45</t>
  </si>
  <si>
    <t>Disjuntor monopolar/4,5kA.</t>
  </si>
  <si>
    <t>1.7.1</t>
  </si>
  <si>
    <t xml:space="preserve">        -1x16A - (CD-ESTAB)</t>
  </si>
  <si>
    <t>1.7.2</t>
  </si>
  <si>
    <t xml:space="preserve">        -1x20A - (CD-ESTAB)</t>
  </si>
  <si>
    <t>1.7.3</t>
  </si>
  <si>
    <t xml:space="preserve">        -3x50A - (CD-ESTAB/CBBK)</t>
  </si>
  <si>
    <t>Eletroduto ferro diametro 20 mm (3/4")</t>
  </si>
  <si>
    <t>Eletroduto ferro diametro 60 mm (2")</t>
  </si>
  <si>
    <t>Caixa de passagem c/ tampa cega tipo condulete diam 20mm(3/4")</t>
  </si>
  <si>
    <t>Caixa de passagem c/ tampa cega tipo condulete diam 60mm (2")</t>
  </si>
  <si>
    <t>Caixa de saida condulete diam. 25 mm com tampa e com:</t>
  </si>
  <si>
    <t xml:space="preserve">        -  02 (duas) tomadas  novo padrão brasileiro</t>
  </si>
  <si>
    <t>Chave reversora 63A. com 04 câmaras</t>
  </si>
  <si>
    <t>Centro de Distribuição tipo Quadro de Comando para Caixa p/ reversora - GSP.2</t>
  </si>
  <si>
    <t>Canaleta aluminio Dutotec 73x25 dupla c/ tampa de encaixe - Pintura eletrostática branca ou equivalente</t>
  </si>
  <si>
    <t>Canaleta aluminio Dutotec 73x45  c/ tampa de encaixe - Pintura eletrostática branca ou equivalente</t>
  </si>
  <si>
    <t>Caixa derivação 100x100mm tipo X  p/Canaleta de Alumínio de 73x25mm</t>
  </si>
  <si>
    <t>Caixa derivação 100x100mm tipo X  p/Canaleta de Alumínio de 73x45mm</t>
  </si>
  <si>
    <t>Curva 90 graus  p/Canaleta de Alumínio de 73x25mm</t>
  </si>
  <si>
    <t>Curva 90 graus  p/Canaleta de Alumínio de 73x45mm</t>
  </si>
  <si>
    <t>Acessório tipo flange p/ conexão CD/Eletrocalha e aluminio</t>
  </si>
  <si>
    <t>Suporte Dutotec  Ref. DT.66844.10 p/tres blocos com, DUAS tomadas tipo bloco NBR.20A Ref. DT.99230.00 (PRETA), mais um bloco cego Ref. DT 99430.00 ou similar.</t>
  </si>
  <si>
    <t xml:space="preserve"> Plug novo padrão brasileiro</t>
  </si>
  <si>
    <t>Plug adaptador p/tomada padrão brasileiro</t>
  </si>
  <si>
    <t>Caixa de passagem c/ tampa cega tipo condulete diam 25mm</t>
  </si>
  <si>
    <t>Abraçadeiras de Velcro 16mm Hellerman ou similar para amarração cabos e patch-cords (20 unidades)</t>
  </si>
  <si>
    <t>Régua de 1Ux19"  com 8 tomadas 2P+T em ângulo de 45º  p/ Rack</t>
  </si>
  <si>
    <t>Guia de cabos 1 U para racks de 19" instalado (organizador horizontal)</t>
  </si>
  <si>
    <t>Teclado de senhas conexão TCP/IP - Cadastro para até 30.000 usuários,  DUO da Automatiza ou equivalente (2)</t>
  </si>
  <si>
    <t>Patch-cord com dois conectores RJ45-cat. 5e nas duas pontas, certificado, para interligação entre rack do Banco e caixa QDS/RDY/MDR</t>
  </si>
  <si>
    <t xml:space="preserve">Cabo tipo CTP-APL 50-30 pares </t>
  </si>
  <si>
    <t xml:space="preserve">Cabo tipo CIT 50-30 pares </t>
  </si>
  <si>
    <t>Cabo CIT 50-10 pares</t>
  </si>
  <si>
    <t>Cabo CIT 50-5 pares (Alarme)</t>
  </si>
  <si>
    <t>Patch Panel 24 portas p/ Rack 19"  (Estações de Trabalho)</t>
  </si>
  <si>
    <t>Voice Panel 50 portas com RJ-45 Cat 3 p/ Rack 19" (Rack - RAMAIS)</t>
  </si>
  <si>
    <t>Bloco de inserção engate rápido com corte M10 LSA Plus com bastidor completo</t>
  </si>
  <si>
    <t>Barra de terra  para Bloco M10</t>
  </si>
  <si>
    <t xml:space="preserve">Bloco de proteção para centelhadores tripolares a gás 10 pares </t>
  </si>
  <si>
    <t>DG - N.º3 (400x400x130mm) - de Sobrepor com barra de terra, fixações, acessórios  internos p/ montagem</t>
  </si>
  <si>
    <t xml:space="preserve"> Quadro de comando de Sobrepor para  Central de Alarme - 600x480x220mm tipo CS</t>
  </si>
  <si>
    <t>Eletroduto ferro ø 25mm(1").</t>
  </si>
  <si>
    <t>Eletroduto ferro ø 32mm(1.1/4").</t>
  </si>
  <si>
    <t>Caixa passagem condulete ø 25 mm c/tampa cega.</t>
  </si>
  <si>
    <t>Canaleta aluminio Dutotec 73x25  c/ tampa de encaixe - Pintura eletrostática branca ou equivalente</t>
  </si>
  <si>
    <t xml:space="preserve"> Suporte p/tres blocos com, duas tomadas tipo bloco NBR.20A (preta), mais um bloco cego</t>
  </si>
  <si>
    <t>Cabo CIT 50-5 pares (Entrada Linhas)</t>
  </si>
  <si>
    <t>Canaleta tipo tubo Metalon  50x50mm - pintura eletrostática Branca com suporte para fixação ao teto e acabamento de fechamento do tubo (plástico branco) na outra extremidade  com suporte de fixação da câmera</t>
  </si>
  <si>
    <t>Rack tamanho 12U x 19" x 600mm - Completo - Grau de proteção IP 20, com uma bandeja, fechaduras em todas as aberturas, porta frontal e teto em aço cego e laterais com aletas para ventilação, conforme memorial descritivo ITEM 4.1</t>
  </si>
  <si>
    <t>Verificação e certificação final das instalações - chek list</t>
  </si>
  <si>
    <t>Desmontagem e descarte adequado de luminárias e lâmpadas com a expedição de laudo/certificado de descarte</t>
  </si>
  <si>
    <t>Desmontagem de tubulações e perfilados</t>
  </si>
  <si>
    <t>Desmontagem de quadros elétricos</t>
  </si>
  <si>
    <t>Demolição de Esquadrias e Paineis de Vidro</t>
  </si>
  <si>
    <t>Demolição de Piso de Madeira</t>
  </si>
  <si>
    <t>Demolição de Forro de Madeira</t>
  </si>
  <si>
    <t>Demolição Forro de Gesso</t>
  </si>
  <si>
    <t>Demolição Revestimentos Cerâmicos de Paredes</t>
  </si>
  <si>
    <t>PM 02 - 80x210 - Porta de Madeira semi-oca com ferragens completas, com marco de madeira maciça a ser instalada em paredes de alvenaria</t>
  </si>
  <si>
    <t>PA-02 - 110x210cm alumínio anodizado cor branco, perfil série 30 SAA</t>
  </si>
  <si>
    <t>PA-01 - 220x210cm alumínio anodizado cor branco, perfil série 30 SAA</t>
  </si>
  <si>
    <t>Cano de cobre ø1/4", esp. parede 0,79mm</t>
  </si>
  <si>
    <t>Cano de cobre ø3/8", esp. parede 0,79mm</t>
  </si>
  <si>
    <t>Cano de cobre ø7/8", esp. parede 1,58mm</t>
  </si>
  <si>
    <t>Isolamento Borracha Elastomérica ø1/4", espessura crescente, 19 a 26 mm</t>
  </si>
  <si>
    <t>Isolamento Borracha Elastomérica ø3/8", espessura crescente, 19 a 26 mm</t>
  </si>
  <si>
    <t>Isolamento Borracha Elastomérica ø1/2", espessura crescente, 19 a 26 mm</t>
  </si>
  <si>
    <t>Isolamento Borracha Elastomérica ø7/8", espessura crescente, 19 a 26 mm</t>
  </si>
  <si>
    <t>Cano PVC marrom, ø32mm, para ligação dos drenos dos condicionadores aos pontos de ralo</t>
  </si>
  <si>
    <t>Isolamento térmico para tubulação de dreno, ø32mm</t>
  </si>
  <si>
    <t>Eletrocalha metálica para proteção das linhas frigorígenas no exterior.</t>
  </si>
  <si>
    <t>Kit controle remoto com fio para minisplit dutado, modelo rotativo analógico</t>
  </si>
  <si>
    <t>Controle remoto sem fio para unidade hi-wall</t>
  </si>
  <si>
    <t>Duto circular flexível sem isolamento, ø5"</t>
  </si>
  <si>
    <t>Difusor de 4 vias, equipado com registro de lâminas opostas. Tam 15x12" (fornecido na cor branca)</t>
  </si>
  <si>
    <t>Difusor de 4 vias, equipado com registro de lâminas opostas. Tam 12x12" (fornecido na cor branca)</t>
  </si>
  <si>
    <t>Difusor de 3 vias, equipado com registro de lâminas opostas. Tam 15x12" (fornecido na cor branca)</t>
  </si>
  <si>
    <t>Grelha tipo rotacore, fabricada em alumínio com miolo removível, 900x300 mm (fornecido na cor branca)</t>
  </si>
  <si>
    <t>Grelha tipo rotacore, fabricada em alumínio com miolo removível, equipada com registro de lâminas opostas, 800x500 mm (fornecido na cor branca)</t>
  </si>
  <si>
    <t>Grelha tipo rotacore, fabricada em alumínio com miolo removível, equipada com registro de lâminas opostas, 900x300 mm (fornecido na cor branca)</t>
  </si>
  <si>
    <t>Veneziana indevassável em alumínio, aletas em "V", com dupla moldura, 500x800mm (fornecido na cor branca)</t>
  </si>
  <si>
    <t>Grelha de descarga de ar fabricada em alumínio extrudado, 125x125mm (ø5"). Evita a entrada de água e corpos estranhos (fornecido na cor branca),</t>
  </si>
  <si>
    <t>Tomada de ar exterior equipada com veneziana metálica, tela de proteção, filtro G4 e registro, 600x200 mm. Executar grade de segurança.</t>
  </si>
  <si>
    <t>Tomada de ar exterior equipada com veneziana metálica, tela de proteção, filtro G4 e registro, 500x500 mm. Executar grade de segurança.</t>
  </si>
  <si>
    <t>Retirada e descarte da rede de distribuição de ar e acessórios que não será aproveitada</t>
  </si>
  <si>
    <t xml:space="preserve">Miniventilador axial, comporta anti retorno, rolamento de esferas, protetor térmico. Vazão 125m³/h a 70Pa. Alimentação: 127V-1F-60Hz. </t>
  </si>
  <si>
    <t>Conjunto minisplit, quente-frio, evaporadora modelo built in (embutido duto), condensadora com descarga vertical. Capacidade nominal de refrigeração de 48.000 Btu/h. Fluído refrigerante isento de cloro (HFC). Acionamento por controle remoto com fio.</t>
  </si>
  <si>
    <t>Conjunto minisplit, quente-frio, evaporadora modelo built in (embutido duto), condensadora com descarga vertical. Capacidade nominal de refrigeração de 60.000 Btu/h. Fluído refrigerante isento de cloro (HFC). Acionamento por controle remoto com fio.</t>
  </si>
  <si>
    <t>Conjunto minisplit inverter, quente-frio, evaporadora modelo hi-wall, condensadora com descarga horizontal. Capacidade nominal de refrigeração de 12.000 Btu/h. Fluído refrigerante isento de cloro (HFC). Acionamento por controle remoto sem fio.</t>
  </si>
  <si>
    <t>Conjunto minisplit inverter, quente-frio, evaporadora modelo hi-wall, condensadora com descarga horizontal. Capacidade nominal de refrigeração de 18.000 Btu/h. Fluído refrigerante isento de cloro (HFC). Acionamento por controle remoto sem fio.</t>
  </si>
  <si>
    <t>Suporte metálico para apoio de condensadora (mão francesa)</t>
  </si>
  <si>
    <t>Troca de filtros, limpeza e manutenção de equipamento self contained existente</t>
  </si>
  <si>
    <t>Retirada de equipamento Self Contained existente (remoção, embalagem e transporte até a Bagergs)</t>
  </si>
  <si>
    <t>4.10</t>
  </si>
  <si>
    <t>Retirada de equipamento split existente (remoção, embalagem e transporte até a Bagergs)</t>
  </si>
  <si>
    <t>4.11</t>
  </si>
  <si>
    <t>X</t>
  </si>
  <si>
    <t>XI</t>
  </si>
  <si>
    <t>XII</t>
  </si>
  <si>
    <t xml:space="preserve">INSTALAÇÕES DE ALARME </t>
  </si>
  <si>
    <t>INFRA-ESTRUTURA NECESSÁRIA PARA ESPERAS ALARME:</t>
  </si>
  <si>
    <t>SUBTOTAL ALARME:</t>
  </si>
  <si>
    <t>XIII</t>
  </si>
  <si>
    <t xml:space="preserve">INSTALAÇÕES DE CFTV </t>
  </si>
  <si>
    <t>INFRA-ESTRUTURA NECESSÁRIA PARA CFTV:</t>
  </si>
  <si>
    <t>SUBTOTAL CFTV:</t>
  </si>
  <si>
    <t>XVI</t>
  </si>
  <si>
    <r>
      <t xml:space="preserve">5. CONDIÇÕES DE PAGAMENTO: </t>
    </r>
    <r>
      <rPr>
        <sz val="10"/>
        <rFont val="Calibri"/>
        <family val="2"/>
        <scheme val="minor"/>
      </rPr>
      <t>Conforme serviço medido, após fiscalização e aceite, será efetuado o pagamento à contratada, no 4º dia útil do mês subsequente à entrega da nota fiscal/fatura correspondente.</t>
    </r>
  </si>
  <si>
    <r>
      <t xml:space="preserve">Suporte Ref. DT.66844.10 p/tres blocos com </t>
    </r>
    <r>
      <rPr>
        <b/>
        <sz val="10"/>
        <rFont val="Calibri"/>
        <family val="2"/>
        <scheme val="minor"/>
      </rPr>
      <t xml:space="preserve">UM bloco c/furo central </t>
    </r>
    <r>
      <rPr>
        <sz val="10"/>
        <rFont val="Calibri"/>
        <family val="2"/>
        <scheme val="minor"/>
      </rPr>
      <t>Ref. DT.99530.00, mais DOIS blocos cegos Ref. DT 99430.00 ou similar (Pontos Alarme Máscara e Paredes).</t>
    </r>
  </si>
  <si>
    <t xml:space="preserve">      - Corrimão e guarda-corpo  em aço inox conforme NBR 9050 para atender a escada interna</t>
  </si>
  <si>
    <t>Aço Inox</t>
  </si>
  <si>
    <t>Alumínio</t>
  </si>
  <si>
    <t>PA-01 - 80x210cm alumínio anodizado cor branco, perfil série 30 SAA</t>
  </si>
  <si>
    <t>8.4</t>
  </si>
  <si>
    <t>2. ENDEREÇO DE EXECUÇÃO/ENTREGA: RUA DR. FLORES, Nº 274 -  VACARIA /RS</t>
  </si>
  <si>
    <t>2.2.9</t>
  </si>
  <si>
    <t>2.2.10</t>
  </si>
  <si>
    <t>2.2.11</t>
  </si>
  <si>
    <t>2.2.14</t>
  </si>
  <si>
    <t>PS6 - ATENDIMENTO EMPRESARIAL</t>
  </si>
  <si>
    <t>PS8 - BANRISUL EMPRESARIAL</t>
  </si>
  <si>
    <t>PS12 - CRÉDITO RURAL</t>
  </si>
  <si>
    <t>Demolição Total dos Telhados</t>
  </si>
  <si>
    <t>Chapisco, Emboço e reboco</t>
  </si>
  <si>
    <t>Em alvenaria de tijolos maciços com 15cm de espessura - Célula de Segurança e Antessala</t>
  </si>
  <si>
    <t>Em alvenaria de tijolos furados com 25cm de espessura - Fachada e Peitoril Sanit. Masc. 02</t>
  </si>
  <si>
    <t>Caixilharia de alumínio anodizado cor branco, perfil série 30 - Esquadria Empresarial</t>
  </si>
  <si>
    <t xml:space="preserve">      - Corrimão e guarda-corpo  em aço inox conforme NBR 9050 para atender a Rampa de Acessibilidade e Escada Externa</t>
  </si>
  <si>
    <t>Plataforma Elevatória - Subsolo ao Pavimento Térreo</t>
  </si>
  <si>
    <t>Plataforma Elevatória - Pavimento Térreo ao 2° Pavimento</t>
  </si>
  <si>
    <t>Tampo em Granito Cinza Andorinha 160x60cm</t>
  </si>
  <si>
    <t>Balcão Triplo completo com 02 portas e 04 gavetas sem tampo, medindo 160x60/75cm com execução sob medida</t>
  </si>
  <si>
    <t>Vidro Transparente E=6mm</t>
  </si>
  <si>
    <t>Grade em alumínio anodizado cor branca</t>
  </si>
  <si>
    <t>Recuperação da Testeira Existente + Pintura com Tinta Automotiva</t>
  </si>
  <si>
    <t>Demolição de Paredes de Alvenaria</t>
  </si>
  <si>
    <t>A2H4 - HORÁRIO AUTOATENDIMENTO</t>
  </si>
  <si>
    <t>A2PO - PASSA OBJETOS</t>
  </si>
  <si>
    <t>PP17 - BRAILE MASCULINO</t>
  </si>
  <si>
    <t>PP18 - BRAILE FEMININO</t>
  </si>
  <si>
    <t>Sinalização de Degraus conforme NBR 9050/2015</t>
  </si>
  <si>
    <t>Fita fotoluminescente adesiva emissão de cor verde 3 x 10 cm para degraus da escada</t>
  </si>
  <si>
    <t>Sinalização de Pavimento conforme NBR 9050/2015</t>
  </si>
  <si>
    <t>Placa de alumínio 10 x 10 cm com  indicação de pavimento em texto e em Braile instalada nas paredes laterais junto a escada</t>
  </si>
  <si>
    <t>2.7.3</t>
  </si>
  <si>
    <t>Cano de cobre ø1", esp. parede 1,58mm</t>
  </si>
  <si>
    <t>Isolamento Borracha Elastomérica ø1", espessura crescente, 19 a 26 mm</t>
  </si>
  <si>
    <t>Timer com programação horária/semanal, função automático/manual</t>
  </si>
  <si>
    <t>Veneziana indevassável em alumínio, aletas em "V", com dupla moldura, 500x500mm (fornecido na cor branca)</t>
  </si>
  <si>
    <t>Limpeza de dutos existentes aproveitados, com emissão de laudo técnico</t>
  </si>
  <si>
    <t>Cabo unipolar flexivel seção 6 mm² / 0,6/1kv - livres de halogênio,  Alimentador do ELEV ao QGBT</t>
  </si>
  <si>
    <t>Eletroduto PVC ø 85mm.</t>
  </si>
  <si>
    <t xml:space="preserve">            - 32A</t>
  </si>
  <si>
    <t xml:space="preserve">            -  16A</t>
  </si>
  <si>
    <t xml:space="preserve"> Luminária de EMBUTIR - 2x32W com aletas brancas completa - Suportes, Lâmpadas Trifósforo 32 W e reator eletrônico 220V AFP - 2x32W - THD &lt;10% - Garantia de 02 Anos.</t>
  </si>
  <si>
    <t xml:space="preserve"> Luminária de SOBREPOR - 2x32W com aletas brancas completa - Suportes, Lâmpadas Trifósforo 32 W e reator eletrônico 220V AFP - 2x32W - THD &lt;10% - Garantia de 02 Anos.</t>
  </si>
  <si>
    <t>LUMINÁRIA DECORATIVA DE EMBUTIR, REDONDA,  PARA LÂMPADA BULBOLED DE 9W, COM REFLETOR DE ALUMÍNIO E DIFUSOR DE VIDRO
 - Garantia de 02 Anos.</t>
  </si>
  <si>
    <t>3.7.1</t>
  </si>
  <si>
    <t>3.7.2</t>
  </si>
  <si>
    <t>3.7.3</t>
  </si>
  <si>
    <t>3.7.4</t>
  </si>
  <si>
    <t>3.7.5</t>
  </si>
  <si>
    <t>3.11.3</t>
  </si>
  <si>
    <t>3.12.1</t>
  </si>
  <si>
    <t>3.12.2</t>
  </si>
  <si>
    <t>3.22</t>
  </si>
  <si>
    <t>3.23</t>
  </si>
  <si>
    <t>3.46</t>
  </si>
  <si>
    <t>3.47</t>
  </si>
  <si>
    <t>Rack tamanho 16U x 19" x 600mm - Completo - Grau de proteção IP 54, com uma bandeja, fechaduras em todas as aberturas, porta frontal e teto em aço cego e laterais com aletas para ventilação (RACK DAS OPERADORAS)</t>
  </si>
  <si>
    <t>Caixa Plástica de Sobrepor c/tampa de 400x300x200mm tipo CPS (para Módulo de Rede do Alarme)</t>
  </si>
  <si>
    <t>ESTRUTURAL</t>
  </si>
  <si>
    <t>TOTAL ESTRUTURAL</t>
  </si>
  <si>
    <t>TOTAL HIDROSSANITÁRIO</t>
  </si>
  <si>
    <t>Concreto fck=25MPa</t>
  </si>
  <si>
    <t>Aço CA 60</t>
  </si>
  <si>
    <t>Aço CA 50A</t>
  </si>
  <si>
    <t>HIDROSSANITÁRIO</t>
  </si>
  <si>
    <t>3.1.1</t>
  </si>
  <si>
    <t>3.1.2</t>
  </si>
  <si>
    <t>3.1.3</t>
  </si>
  <si>
    <t>3.1.4</t>
  </si>
  <si>
    <t>3.1.5</t>
  </si>
  <si>
    <t>3.1.6</t>
  </si>
  <si>
    <t>3.1.7</t>
  </si>
  <si>
    <t>6.1.1</t>
  </si>
  <si>
    <t>6.1.2</t>
  </si>
  <si>
    <t>6.1.3</t>
  </si>
  <si>
    <t>6.2</t>
  </si>
  <si>
    <t>6.2.1</t>
  </si>
  <si>
    <t>6.2.2</t>
  </si>
  <si>
    <t>6.2.3</t>
  </si>
  <si>
    <t>6.2.4</t>
  </si>
  <si>
    <t>6.3</t>
  </si>
  <si>
    <t>6.3.1</t>
  </si>
  <si>
    <t>6.3.2</t>
  </si>
  <si>
    <t>6.3.3</t>
  </si>
  <si>
    <t>6.3.4</t>
  </si>
  <si>
    <t>6.4</t>
  </si>
  <si>
    <t>6.4.1</t>
  </si>
  <si>
    <t>6.4.2</t>
  </si>
  <si>
    <t>7.1.4</t>
  </si>
  <si>
    <t>8.5</t>
  </si>
  <si>
    <t>8.6</t>
  </si>
  <si>
    <t>8.7</t>
  </si>
  <si>
    <t>9.1.1</t>
  </si>
  <si>
    <t>PLATAFORMA ELEVATÓRIA</t>
  </si>
  <si>
    <t>9.2.1</t>
  </si>
  <si>
    <t>9.2.2</t>
  </si>
  <si>
    <t>9.3.1</t>
  </si>
  <si>
    <t>9.3.2</t>
  </si>
  <si>
    <t>9.3.3</t>
  </si>
  <si>
    <t>9.3.4</t>
  </si>
  <si>
    <t>9.3.5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</si>
  <si>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</si>
  <si>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</si>
  <si>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</si>
  <si>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</si>
  <si>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</si>
  <si>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</si>
  <si>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</si>
  <si>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</si>
  <si>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</si>
  <si>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</si>
  <si>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</si>
  <si>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</si>
  <si>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</si>
  <si>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</si>
  <si>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</si>
  <si>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</si>
  <si>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</si>
  <si>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10.3</t>
  </si>
  <si>
    <t>10.3.1</t>
  </si>
  <si>
    <t>10.4</t>
  </si>
  <si>
    <t>10.4.1</t>
  </si>
  <si>
    <t>10.4.2</t>
  </si>
  <si>
    <t>10.4.3</t>
  </si>
  <si>
    <t>2.1.5</t>
  </si>
  <si>
    <t>2.1.6</t>
  </si>
  <si>
    <t>2.2.4</t>
  </si>
  <si>
    <t>2.2.12</t>
  </si>
  <si>
    <t>2.2.13</t>
  </si>
  <si>
    <t>2.3.4</t>
  </si>
  <si>
    <t>2.3.5</t>
  </si>
  <si>
    <t>2.3.6</t>
  </si>
  <si>
    <t>2.3.7</t>
  </si>
  <si>
    <t>2.3.8</t>
  </si>
  <si>
    <t>2.3.9</t>
  </si>
  <si>
    <t>2.3.10</t>
  </si>
  <si>
    <t>2.5.</t>
  </si>
  <si>
    <t>2.5.1.1</t>
  </si>
  <si>
    <t>2.5.2.1</t>
  </si>
  <si>
    <t>2.5.2.2</t>
  </si>
  <si>
    <t>2.5.3</t>
  </si>
  <si>
    <t>Espelho liso 90x60 cm</t>
  </si>
  <si>
    <t>10.4.4</t>
  </si>
  <si>
    <t xml:space="preserve">    -Bacia Sanitária com Caixa Acoplada + Ligações em atendimento a NBR 9050/2015</t>
  </si>
  <si>
    <t>Barra de apoio em aço inox de 80 cm em atendimento a NBR 9050/2015</t>
  </si>
  <si>
    <t>Barra de apoio em aço inox de 40 cm em atendimento a NBR 9050/2015</t>
  </si>
  <si>
    <t>10.2.1.1</t>
  </si>
  <si>
    <t>10.2.1.2</t>
  </si>
  <si>
    <t>10.2.1.3</t>
  </si>
  <si>
    <t>10.2.1.4</t>
  </si>
  <si>
    <t>Tampo em Granito Cinza Andorinha 165x60cm - Sanitário Masculino 01</t>
  </si>
  <si>
    <t>Tampo em Granito Cinza Andorinha 165x60cm - Sanitário Feminino 01</t>
  </si>
  <si>
    <t>Tampo em Granito Cinza Andorinha 185x60cm - Sanitário Masculino 02</t>
  </si>
  <si>
    <t>Tampo em Granito Cinza Andorinha 185x60cm - Sanitário Feminino 02</t>
  </si>
  <si>
    <t>Tampos e Divisórias em Granito</t>
  </si>
  <si>
    <t>10.2.1.5</t>
  </si>
  <si>
    <t>Divisórias em Granito Cinza Andorinha para Mictório - Sanitário Masculino 02</t>
  </si>
  <si>
    <t>6.2.5</t>
  </si>
  <si>
    <t>COBERTURA</t>
  </si>
  <si>
    <t>Placa de alumínio 10 x 3 cm com  indicação do pavimento  em Braile instalada no corrimão das escadas e da rampa</t>
  </si>
  <si>
    <t>9.1.2</t>
  </si>
  <si>
    <t>9.1.2.1</t>
  </si>
  <si>
    <t>Regularização de Piso</t>
  </si>
  <si>
    <t>Imprimação com Primer Asfáltico</t>
  </si>
  <si>
    <t>Manta Asfáltica 4mm</t>
  </si>
  <si>
    <t>Camada Separadora em Papel Kraft</t>
  </si>
  <si>
    <t>Proteção Mecânica</t>
  </si>
  <si>
    <t>9.1.2.2</t>
  </si>
  <si>
    <t>9.1.2.3</t>
  </si>
  <si>
    <t>9.1.2.4</t>
  </si>
  <si>
    <t>9.1.2.5</t>
  </si>
  <si>
    <t>9.1.2.6</t>
  </si>
  <si>
    <t>Telhado</t>
  </si>
  <si>
    <t>9.1.1.1</t>
  </si>
  <si>
    <t>Em alvenaria de tijolos furados com 15cm de espessura (rampa de acessibilidade, sanitários, arquivos e Peitoril da Laje Técnica)</t>
  </si>
  <si>
    <t>Paineis Fixos em Vidro Temperado 10mm incolor, instalados na fachada principal</t>
  </si>
  <si>
    <t>Paineis Fixos em Vidro Convencional 6mm incolor, instalados na esquadria do Banrisul Empresarial</t>
  </si>
  <si>
    <t>Tubo PVC Soldável Classe 15 - 25mm</t>
  </si>
  <si>
    <t>Tubo PVC Soldável Classe 15 - 32mm</t>
  </si>
  <si>
    <t>Tubo PVC Soldável Classe 15 - 40mm</t>
  </si>
  <si>
    <t>Joelho PVC Soldável 90º - 25mm</t>
  </si>
  <si>
    <t>Joelho PVC Soldável 90º- 40mm</t>
  </si>
  <si>
    <t>Joelho PVC Soldável 45º - 25mm</t>
  </si>
  <si>
    <t>Joelho PVC Soldável 45º- 40mm</t>
  </si>
  <si>
    <t>Adaptador PVC Soldável  25x3/4" Curto</t>
  </si>
  <si>
    <t>Adaptador PVC Soldável  40x1 1/4" Curto</t>
  </si>
  <si>
    <t>Adaptador com Flanges e Anel 25x3/4"</t>
  </si>
  <si>
    <t>Adaptador com Flanges e Anel 40x1 1/4"</t>
  </si>
  <si>
    <t>Têe PVC Soldável 25mm</t>
  </si>
  <si>
    <t>Têe PVC Soldável 32mm</t>
  </si>
  <si>
    <t>Têe PVC Soldável 40mm</t>
  </si>
  <si>
    <t>Joelho PVC Azul 25x1/2"</t>
  </si>
  <si>
    <t>Têe Azul Soldável Bucha 25x1/2"</t>
  </si>
  <si>
    <t>Têe Redução 32x25mm</t>
  </si>
  <si>
    <t>Têe Redução 40x32mm</t>
  </si>
  <si>
    <t>Têe Redução 40x25mm</t>
  </si>
  <si>
    <t>Torneira Bóia 3/4"</t>
  </si>
  <si>
    <t>Registro de Gaveta 3/4"</t>
  </si>
  <si>
    <t>Registro de Gaveta 1 1/4"</t>
  </si>
  <si>
    <t>Bucha de Redução Curta Soldável 32x25mm</t>
  </si>
  <si>
    <t>Bucha de Redução Longa Soldável 40x25mm</t>
  </si>
  <si>
    <t>Bucha de Redução Longa Soldável 40x32mm</t>
  </si>
  <si>
    <t>Torneira de Limpeza 1/2"</t>
  </si>
  <si>
    <t>Reservatório Dágua 3.000 Litros</t>
  </si>
  <si>
    <t>Rasgo em Alvenaria para Ramais/Distribuição</t>
  </si>
  <si>
    <t>Tubo PVC Soldável Classe 8 - 40mm</t>
  </si>
  <si>
    <t>Tubo PVC Soldável Classe 8 - 50mm</t>
  </si>
  <si>
    <t>Tubo PVC Soldável Classe 8 - 75mm</t>
  </si>
  <si>
    <t>Tubo PVC Soldável Classe 8 - 100mm</t>
  </si>
  <si>
    <t>Joelho PVC Soldável Esgoto 90º- 40mm</t>
  </si>
  <si>
    <t>Joelho PVC Soldável Esgoto 90º- 50mm</t>
  </si>
  <si>
    <t>Joelho PVC Soldável Esgoto 90º- 75mm</t>
  </si>
  <si>
    <t>Joelho PVC Soldável Esgoto 90º- 100mm</t>
  </si>
  <si>
    <t>Joelho PVC Soldável Esgoto 45º- 40mm</t>
  </si>
  <si>
    <t>Joelho PVC Soldável Esgoto 45º- 50mm</t>
  </si>
  <si>
    <t>Joelho PVC Soldável Esgoto 45º- 75mm</t>
  </si>
  <si>
    <t>Joelho PVC Soldável Esgoto 45º- 100mm</t>
  </si>
  <si>
    <t>Joelho Raio Longo PVC Soldável Esgoto 45º- 100mm</t>
  </si>
  <si>
    <t>Caixa Sifonada PVC 250x230x75mm</t>
  </si>
  <si>
    <t>Caixa Sifonada PVC 150x185x75mm</t>
  </si>
  <si>
    <t>Caixa Sifonada PVC 150x150x50mm</t>
  </si>
  <si>
    <t>Grelha Quadrada Inox Fecho/Moldura 150mm</t>
  </si>
  <si>
    <t>Tampa Cega Inox 250mm</t>
  </si>
  <si>
    <t>Junção PVC Primário 75x75mm</t>
  </si>
  <si>
    <t>2.20</t>
  </si>
  <si>
    <t>Junção PVC Primário 75x50mm</t>
  </si>
  <si>
    <t>2.21</t>
  </si>
  <si>
    <t>Junção PVC Primário 100x75mm</t>
  </si>
  <si>
    <t>2.22</t>
  </si>
  <si>
    <t>Junção PVC Primário 100x100mm</t>
  </si>
  <si>
    <t>2.23</t>
  </si>
  <si>
    <t>Têe PVC Soldável Esgoto 40mm</t>
  </si>
  <si>
    <t>2.24</t>
  </si>
  <si>
    <t>Têe PVC Soldável Esgoto 50mm</t>
  </si>
  <si>
    <t>2.25</t>
  </si>
  <si>
    <t>Têe de Redução PVC Soldável Esgoto 75x50mm</t>
  </si>
  <si>
    <t>2.26</t>
  </si>
  <si>
    <t>Adaptador Esgoto Válvula Pia e Lavatório 40mm</t>
  </si>
  <si>
    <t>2.27</t>
  </si>
  <si>
    <t>Junção Dupla PVC Esgoto 75mm</t>
  </si>
  <si>
    <t>2.28</t>
  </si>
  <si>
    <t>Redução PVC Esgoto 100x75mm</t>
  </si>
  <si>
    <t>2.29</t>
  </si>
  <si>
    <t>Redução PVC Esgoto 100x50mm</t>
  </si>
  <si>
    <t>2.30</t>
  </si>
  <si>
    <t>Caixa de Inspeção</t>
  </si>
  <si>
    <t>2.32</t>
  </si>
  <si>
    <t xml:space="preserve">Caixa de Passagem de Alvenaria 60x60x70cm com Tampa </t>
  </si>
  <si>
    <t>2.33</t>
  </si>
  <si>
    <t>2.34</t>
  </si>
  <si>
    <t>Rasgo em Contrapiso para Ramais/Distribuição</t>
  </si>
  <si>
    <t>2.35</t>
  </si>
  <si>
    <t>Caçamba com 4m³ para descarte de caliça, gesso, cerâmica, ferro, etc.</t>
  </si>
  <si>
    <t>As-Built Civil (Arquitetônico)</t>
  </si>
  <si>
    <t>Tinta Epoxi Demarcação de Vagas de Automóvel - Subsolo 460x230 espessura da faixa=10cm</t>
  </si>
  <si>
    <t>8.8</t>
  </si>
  <si>
    <t>Logo Banrisul em Inox 0,65x0,60m + Iluminação por Leds</t>
  </si>
  <si>
    <t>Disjuntores Tripolar</t>
  </si>
  <si>
    <t xml:space="preserve">            - 3x50A - Geral (CD- BK)-10KA</t>
  </si>
  <si>
    <t xml:space="preserve">            - 3x50A - NBK-10KA</t>
  </si>
  <si>
    <t xml:space="preserve">            - 3x50A - GERAL NBK -10KA</t>
  </si>
  <si>
    <t xml:space="preserve">            - 3x40A - GERAL CD-1e2-10KA</t>
  </si>
  <si>
    <t xml:space="preserve">            - 3x125A - GERAL QDAC-10KA</t>
  </si>
  <si>
    <t>2.8.2</t>
  </si>
  <si>
    <t xml:space="preserve"> Luminária de EMBUTIR - 2x16W com aletas brancas completa - Suportes, Lâmpadas Trifósforo 16 W e reator eletrônico 220V AFP - 2x16W - THD &lt;10% - Garantia de 02 Anos.</t>
  </si>
  <si>
    <t xml:space="preserve">Bloco Tecnomaster de 18 LEDS 24 V com SETA INDICADORA DE SAIDA </t>
  </si>
  <si>
    <t>Bloco Tecnomaster de 18 LEDS 24 V com SETA INDICADORA DE SAIDA + peesoa</t>
  </si>
  <si>
    <t>Bloco Tecnomaster de 18 LEDS 24 V  com INDICAÇÃO DE SAIDA DE EMERGÊNCIA</t>
  </si>
  <si>
    <t>Luminária tipo tartaruga com placa de 56LEds da Tecnomaster em seu interior, para aclareamento</t>
  </si>
  <si>
    <t>Suporte Ref. DT.66844.10 p/tres blocos com, DOIS blocos c/RJ.45 Cat.6 Ref. DT.99530.00, mais um bloco cego Ref. DT 99430.00 ou similar.</t>
  </si>
  <si>
    <t>Suporte Ref. DT.66844.10 p/tres blocos com, UM bloco c/RJ.45 Cat.6 Ref. DT.99530.00, mais dois blocos cegos Ref. DT 99430.00 ou similar.</t>
  </si>
  <si>
    <t>Suporte Ref. DT.63450.10 com DOIS bloco c/RJ.45 Cat.6 Ref. DT.99530.00, mais DOIS BLOCOS DE TOMADAS, COM DUAS    Ref. DT 99230.15 (PRETA) OU similar.</t>
  </si>
  <si>
    <t>Patch Panel 24 portas com RJ-45 Cat 6  p/ Rack 19" (Cab. Estruturado - LÓGICA)</t>
  </si>
  <si>
    <t>Adapter Cable 2,5m, CAT.6, (Estações de Trabalho, Impr, ATMs) - Cor Azul com Cover (estações de trabalho)</t>
  </si>
  <si>
    <t>Patch Cord, CAT.6,  1,0m (Lógica) - Cor Amarela</t>
  </si>
  <si>
    <t>Plug (macho) RJ45 cat. 6 para sistema de alarme com conectorização/teste</t>
  </si>
  <si>
    <t>Kit de acesso contendo: caixa com fonte de alimentação com no break e espaço para abrigar bateria de até 63AH, com bateria de 40Ah estacionária, com placa de intertravamento</t>
  </si>
  <si>
    <t>Caixa quebre o vidro emergência compatível com Kit de Controle de acesso</t>
  </si>
  <si>
    <t>Fechadura elétrica de 150kgf com sensor interno de porta + suporte para fixação universal para Kit de controle de acesso</t>
  </si>
  <si>
    <t>Mola de retorno para porta até 80kg</t>
  </si>
  <si>
    <t>Teclado para Kit de Controle de acesso compatível com o mesmo</t>
  </si>
  <si>
    <t>SUBTOTAL  ELÉTRICA</t>
  </si>
  <si>
    <t>ESTRUTURA</t>
  </si>
  <si>
    <t>Sondagem Geotécnica (SPT) - mínimo 3 furos</t>
  </si>
  <si>
    <t xml:space="preserve">un </t>
  </si>
  <si>
    <t>Escavação Manual de Valas</t>
  </si>
  <si>
    <t>Formas de Madeira</t>
  </si>
  <si>
    <t>Kg</t>
  </si>
  <si>
    <t>Concreto fck=20MPa (para microestacas)</t>
  </si>
  <si>
    <t>Aço CA 50A (para microestacas)</t>
  </si>
  <si>
    <t>ESTRUTURA METÁLICA COMPLETA (Material, Montagem e Pintura)</t>
  </si>
  <si>
    <t>Perfil Metálico W 150x13Kg/m</t>
  </si>
  <si>
    <t>Perfil Metálico W 200x19,3Kg/m</t>
  </si>
  <si>
    <t>Placa # 1/2"</t>
  </si>
  <si>
    <t>REDE DE ÁGUA FRIA</t>
  </si>
  <si>
    <t>REDE DE ESGOTO</t>
  </si>
  <si>
    <t>2.8.3</t>
  </si>
  <si>
    <t xml:space="preserve">PM 01 - 90x210 - Porta de Madeira semi-oca com ferragens completas, com marco de madeira maciça e ferragens para sanitário Acessível </t>
  </si>
  <si>
    <t xml:space="preserve">Tinta Epoxi Demarcação de Vagas de Automóvel especiais - idoso e Acessível </t>
  </si>
  <si>
    <t>Chapa em aço inox para porta sanitário Acessível - proteção mecânica 2 lados.</t>
  </si>
  <si>
    <t>PP11 -- WC Acessível MASCULINO</t>
  </si>
  <si>
    <t>PP12 - WC Acessível FEMININO</t>
  </si>
  <si>
    <t>9.1.2.7</t>
  </si>
  <si>
    <t>PLACAS</t>
  </si>
  <si>
    <t>EXTINTORES</t>
  </si>
  <si>
    <t>DETECÇÃO</t>
  </si>
  <si>
    <t>Alarme</t>
  </si>
  <si>
    <t>Central de Alarme</t>
  </si>
  <si>
    <t>MANGOTINHO</t>
  </si>
  <si>
    <t>Mangotinho 30m</t>
  </si>
  <si>
    <t>Kit Bomba anti incêndio</t>
  </si>
  <si>
    <t>Reservatorio de água 3.000 litros</t>
  </si>
  <si>
    <t>KIT SAÍDA DE EMERGÊNCIA</t>
  </si>
  <si>
    <r>
      <t xml:space="preserve">Supressores para transientes </t>
    </r>
    <r>
      <rPr>
        <b/>
        <sz val="10"/>
        <rFont val="Calibri"/>
        <family val="2"/>
        <scheme val="minor"/>
      </rPr>
      <t>DPS</t>
    </r>
    <r>
      <rPr>
        <sz val="10"/>
        <rFont val="Calibri"/>
        <family val="2"/>
        <scheme val="minor"/>
      </rPr>
      <t xml:space="preserve">  3F 40kA + N 100 kA Nominais, </t>
    </r>
    <r>
      <rPr>
        <b/>
        <sz val="10"/>
        <rFont val="Calibri"/>
        <family val="2"/>
        <scheme val="minor"/>
      </rPr>
      <t>Classe I</t>
    </r>
    <r>
      <rPr>
        <sz val="10"/>
        <rFont val="Calibri"/>
        <family val="2"/>
        <scheme val="minor"/>
      </rPr>
      <t>, base com engate em trilho 4 polos plugáveis (MEDIÇÃO)</t>
    </r>
  </si>
  <si>
    <r>
      <t xml:space="preserve">Supressores para transientes </t>
    </r>
    <r>
      <rPr>
        <b/>
        <sz val="10"/>
        <rFont val="Calibri"/>
        <family val="2"/>
        <scheme val="minor"/>
      </rPr>
      <t>DPS</t>
    </r>
    <r>
      <rPr>
        <sz val="10"/>
        <rFont val="Calibri"/>
        <family val="2"/>
        <scheme val="minor"/>
      </rPr>
      <t xml:space="preserve">  3F 25kA + N 40 kA Nominais, </t>
    </r>
    <r>
      <rPr>
        <b/>
        <sz val="10"/>
        <rFont val="Calibri"/>
        <family val="2"/>
        <scheme val="minor"/>
      </rPr>
      <t>Classe I</t>
    </r>
    <r>
      <rPr>
        <sz val="10"/>
        <rFont val="Calibri"/>
        <family val="2"/>
        <scheme val="minor"/>
      </rPr>
      <t>, base com engate em trilho 4 polos plugáveis (CD-01)</t>
    </r>
  </si>
  <si>
    <t>Terminais de pressão para ligação CEP a cabo de cobre flex de #10mm2</t>
  </si>
  <si>
    <t>Quadro metálico de SOBREPOR  com tampa e contra-tampa articuladas por dobradiças,  em chapa de aço e pintura a pó cor cinza RAL 9002, com fecho rápido, aterramento na caixa e porta, porta-documentos A4 na parte interna da tampa e plaquetas de acrílico com o número dos circuitos, com espaço p/disjuntor geral, disjuntores parciais caixa moldada, barramentos de cobre eletrolítico paralelos trifásicos para fases recobertos de material isolante termocontrátil mais neutro e proteção, capacidade de correntes mín 3 A/mm2), nas dimensões:</t>
  </si>
  <si>
    <t xml:space="preserve">            - 3x225A-20kA - GERAL QGBT e MEDIÇÃO</t>
  </si>
  <si>
    <t>2.8.4</t>
  </si>
  <si>
    <t xml:space="preserve">            - 50A</t>
  </si>
  <si>
    <r>
      <t xml:space="preserve">Cabo unipolar </t>
    </r>
    <r>
      <rPr>
        <b/>
        <sz val="10"/>
        <rFont val="Calibri"/>
        <family val="2"/>
        <scheme val="minor"/>
      </rPr>
      <t>#2,5mm²</t>
    </r>
    <r>
      <rPr>
        <sz val="10"/>
        <rFont val="Calibri"/>
        <family val="2"/>
        <scheme val="minor"/>
      </rPr>
      <t xml:space="preserve"> flexível HF (Não Halogenado), 70°C  450/750V livres de halogênio</t>
    </r>
  </si>
  <si>
    <r>
      <t xml:space="preserve">Cabo unipolar </t>
    </r>
    <r>
      <rPr>
        <b/>
        <sz val="10"/>
        <rFont val="Calibri"/>
        <family val="2"/>
        <scheme val="minor"/>
      </rPr>
      <t>#4,0mm²</t>
    </r>
    <r>
      <rPr>
        <sz val="10"/>
        <rFont val="Calibri"/>
        <family val="2"/>
        <scheme val="minor"/>
      </rPr>
      <t xml:space="preserve"> flexível HF (Não Halogenado), 70°C  450/750V livres de halogênio</t>
    </r>
  </si>
  <si>
    <r>
      <t xml:space="preserve">Cabo unipolar </t>
    </r>
    <r>
      <rPr>
        <b/>
        <sz val="10"/>
        <rFont val="Calibri"/>
        <family val="2"/>
        <scheme val="minor"/>
      </rPr>
      <t>#10,0mm²</t>
    </r>
    <r>
      <rPr>
        <sz val="10"/>
        <rFont val="Calibri"/>
        <family val="2"/>
        <scheme val="minor"/>
      </rPr>
      <t xml:space="preserve"> flexível HF (Não Halogenado), 70°C  450/750V livres de halogênio</t>
    </r>
  </si>
  <si>
    <t>Cordoalha de cobre nú #35mm2 (aterramentos eletrodutos e acessórios de fixação)</t>
  </si>
  <si>
    <t xml:space="preserve">Sirene eletronica áudio/estrobo interna para sanitário ACESSÍVEL com fonte de alimentação por Bateria </t>
  </si>
  <si>
    <t>Acionador fixo de alarme para sanitário ACESSÍVEL tipo botoeira soco com retenção e botão reset. Alimentação por bateria</t>
  </si>
  <si>
    <t>3.48</t>
  </si>
  <si>
    <t>Substituição de luminária no sub-solo , com a retirada da luminária existente e instalação de  Luminária de EMBUTIR - 2x32W com aletas brancas completa - Suportes, Lâmpadas Trifósforo 32 W e reator eletrônico 220V AFP - 2x32W - THD &lt;10% - Garantia de 02 Anos.</t>
  </si>
  <si>
    <t>Central de Iluminação de emergência 24V-600W, 220V de tensão de alimnetação do carregados das baterias, Ref.: Tecnomaster TM2460 – 24V – 600W ou equivalente técnico</t>
  </si>
  <si>
    <t>Bateria Automotiva Selada ( isenta de manutenção), 12V-56AH</t>
  </si>
  <si>
    <t>Luminária tipo FAROLETE com placa de 56LEds da Tecnomaster em seu interior, para aclareamento</t>
  </si>
  <si>
    <t>Caixa tipo condulete, de alumínio com tampa cega, ø 20mm.</t>
  </si>
  <si>
    <t>Eletroduto ferro ø 20mm(3/4").</t>
  </si>
  <si>
    <r>
      <t xml:space="preserve">Quadro de metálico de SOBREPOR com espaço para 96 disjuntores monopolares e disjuntor geral, c/barramentos de ligação tripolares paralelos isolados para 150A com bornes p/fases, perfil de proteção, e barramentos neutro e proteção, obturadores de banda e acessórios, tampa e contra-tampa metálicas com dobradiças, com fecho, aterramento caixa e porta. </t>
    </r>
    <r>
      <rPr>
        <b/>
        <sz val="10"/>
        <rFont val="Calibri"/>
        <family val="2"/>
        <scheme val="minor"/>
      </rPr>
      <t>(CD-ESTAB)</t>
    </r>
  </si>
  <si>
    <r>
      <t xml:space="preserve">Quadro metálico de SOBREPOR  com tampa articulada por dobradiças, em chapa de aço e pintura a pó cor cinza RAL 9002, com fecho rápido, aterramento na caixa e porta, com espaço p/disjuntor geral, disjuntores parciais caixa moldada, barramentos de cobre eletrolítico paralelos trifásicos para fases recobertos de material isolante termocontrátil mais neutro e proteção, capacidade de correntes mín 3 A/mm2), 600x480x170mm / Barramento para 100A, 18kA, barramentos secundários para 100 A </t>
    </r>
    <r>
      <rPr>
        <b/>
        <sz val="10"/>
        <rFont val="Calibri"/>
        <family val="2"/>
        <scheme val="minor"/>
      </rPr>
      <t>(CD-BK)</t>
    </r>
    <r>
      <rPr>
        <sz val="10"/>
        <rFont val="Calibri"/>
        <family val="2"/>
        <scheme val="minor"/>
      </rPr>
      <t xml:space="preserve"> </t>
    </r>
  </si>
  <si>
    <t xml:space="preserve"> Cabo tipo PP 3x2,5mm2</t>
  </si>
  <si>
    <r>
      <t xml:space="preserve">Quadro tipo Caixa de comando 500x400x200mm c/ acessórios - </t>
    </r>
    <r>
      <rPr>
        <b/>
        <sz val="10"/>
        <rFont val="Calibri"/>
        <family val="2"/>
        <scheme val="minor"/>
      </rPr>
      <t>(Cash Timer)</t>
    </r>
  </si>
  <si>
    <r>
      <t xml:space="preserve">Cabo UTP 4 Pares 24 awg LSZH (Não Halogenado)  </t>
    </r>
    <r>
      <rPr>
        <b/>
        <sz val="10"/>
        <rFont val="Calibri"/>
        <family val="2"/>
        <scheme val="minor"/>
      </rPr>
      <t>Cat.6</t>
    </r>
  </si>
  <si>
    <t>Patch Cord 2,5m (Cor Verde Estações de Trabalho)-cat.6</t>
  </si>
  <si>
    <t>Patch Cord 1,0m (Rack) - Cor Verde-cat.6</t>
  </si>
  <si>
    <t>Readequação do QGBT existente</t>
  </si>
  <si>
    <t>9.1.1.2</t>
  </si>
  <si>
    <t>Esquadria em Alumínio + fechamento em paineis de vidro temperado Instalada na Fachada do pavimento térreo</t>
  </si>
  <si>
    <t>Esquadria em Alumínio + fechamento em paineis de vidro temperado Instalada na Fachada do 2° Pavimento - Seguir modulação e sistema de abertura igual ao existente</t>
  </si>
  <si>
    <t>Esquadrias em Alumínio + fechamento em paineis de vidro fantasia Instaladas na fachada dos fundos</t>
  </si>
  <si>
    <t>Azulejo 30x60cm com juntas alinhadas nos dois sentidos de 3mm,Portobelo ou equivalente - Instalado nos Sanitários</t>
  </si>
  <si>
    <t>Demolição da Escada de Concreto e Rampa de Acesso com auxílio de martelo rompedor</t>
  </si>
  <si>
    <t xml:space="preserve">    -Lavatório com Coluna Suspensa na cor branca + Ligações e sifão rígido, em atendimento a NBR 9050/2015</t>
  </si>
  <si>
    <t>5.2</t>
  </si>
  <si>
    <t>Recuperação de Reboco das Fachadas</t>
  </si>
  <si>
    <t>Demolição de Piso de Cimento, Cerâmicos, Lajotas, Porcelanato</t>
  </si>
  <si>
    <t>Projeto Completo da Cobertura, incluindo sistema pluvial e acessos com alçapões e escada de marinheiro.</t>
  </si>
  <si>
    <t>Substituição do Telhado com Telhas Metálicas Trapezoidais em Aço Galvanizado com isolamento termo acústico em poliuretano e=30mm na cor branca + tesouras e estrutura de sustentação +  e acessos com alçapões e escada de marinheiro.</t>
  </si>
  <si>
    <t>Acabamento em Piso Cerâmico PEI5</t>
  </si>
  <si>
    <t>Laje Técnica, Terraço Frontal e Sacadas de Fundos</t>
  </si>
  <si>
    <t>Sistema de Drenagem da Laje Técnica Terraço Frontal e Sacadas de Fundos</t>
  </si>
  <si>
    <t>Basalto Serrado - 47x47 - Natural - Rampa de Acesso, Escada Externa</t>
  </si>
  <si>
    <t>Biombos em vidro liso transparente 4mm, requadro de alumínio anodizado, cor branco, nas dimensões de 1,20mx1,40m. Inclui: fornecimento, montagem, adesivos em filme tipo venetian listrado, perfil REF. ALCOA 30-026 ou equivalente, pés e sapatas, conforme detalhe.</t>
  </si>
  <si>
    <t>Película listrada 12mm brancox6mm vazado conforme detalhamento, para divisor ambientes e Banrisul Empresarial.</t>
  </si>
  <si>
    <t>1.14.1</t>
  </si>
  <si>
    <t>Cimento Desempenado Alisado e pigmentado- Garagem, Estacionamento e Acesso Lateral</t>
  </si>
  <si>
    <t>Recuperação do piso interno de basalto existente com polimento</t>
  </si>
  <si>
    <t>PF 01 - 90x210  - PortaTipo Caixa Forte em chapa de aço e barras de aço internas conforme padrão Banrisul</t>
  </si>
  <si>
    <t>PF 02 - 80x210  - PortaTipo Caixa Forte em chapa de aço e barras de aço internas conforme padrão Banrisul</t>
  </si>
  <si>
    <t>PF 03 - 70x230  - PortaTipo Caixa Forte em chapa de aço e barras de aço internas conforme padrão Banrisul</t>
  </si>
  <si>
    <t>PG 01 - 90x210  - Porta Grade em aço e barras de aço conforme padrão Banrisul</t>
  </si>
  <si>
    <t>Acrílica sobre massa corrida (aplicado sobre paredes externas das Fachadas em empenas laterais e frente e fundos)</t>
  </si>
  <si>
    <t>1. OBJETO: OBRAS CIVIS, INSTALAÇÕES ELÉTRICAS, LÓGICAS E MECÂNICAS PARA REFORMA DA AGÊNCIA VACARIA(RS)</t>
  </si>
  <si>
    <t>IDENTIFICAÇÃO DA EMPRESA</t>
  </si>
  <si>
    <t>EMPRESA:</t>
  </si>
  <si>
    <t>ASS.:</t>
  </si>
  <si>
    <t>EMAIL:</t>
  </si>
  <si>
    <t>TELEFONE:</t>
  </si>
  <si>
    <t>CNPJ:</t>
  </si>
  <si>
    <r>
      <t xml:space="preserve">3. PRAZO DE EXECUÇÃO/ENTREGA: </t>
    </r>
    <r>
      <rPr>
        <sz val="10"/>
        <rFont val="Calibri"/>
        <family val="2"/>
        <scheme val="minor"/>
      </rPr>
      <t>180 dias</t>
    </r>
  </si>
  <si>
    <t>Destinação de resíduos (conforme contrato)</t>
  </si>
  <si>
    <t>Transporte de conteiners para destinação e descarte dos resíduos de caliças, ferro, vidro, madeiras, alumínio, cerâmicas, gesso, etc, produzidos pela construção civil (conforme contrato)</t>
  </si>
  <si>
    <t>Adesivos, Brancos em três camadas(branco - cinza - branco), com logomarca impressa nas cores padrão do banco, dupla-face. Resistente à raios UV. Adesivo medindo120X10cm e a logomarca 7,5x47cm</t>
  </si>
  <si>
    <t>Fornecimento e instalação de armario em MDF 18mm acabamento melamínico cor Laca Branca. (P=35cm x  H=190cm x L=110 cm) fixado ao chão c/ cantoneiras de aluminio (CT-026) parafusos de inox  conforme projeto.</t>
  </si>
  <si>
    <t>Cabo unipolar seção 10 mm² -NU (Aterramento)</t>
  </si>
  <si>
    <r>
      <t xml:space="preserve">Rack padrão 19" tipo gabinete fechado, porta acrílico com chave, próprio para cabeamento estruturado de </t>
    </r>
    <r>
      <rPr>
        <b/>
        <sz val="10"/>
        <rFont val="Calibri"/>
        <family val="2"/>
        <scheme val="minor"/>
      </rPr>
      <t>24 Us</t>
    </r>
    <r>
      <rPr>
        <sz val="10"/>
        <rFont val="Calibri"/>
        <family val="2"/>
        <scheme val="minor"/>
      </rPr>
      <t>, profundidade 570mm (Cabeamento Horizontal) fixado na parede a 0,40m do piso, com três bandejas e com kit de ventilação forçada composta d 2 ventiladores (RACK DO BANCO)</t>
    </r>
  </si>
  <si>
    <t>XIV</t>
  </si>
  <si>
    <t>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</si>
</sst>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0"/>
    <numFmt numFmtId="165" formatCode="00"/>
    <numFmt numFmtId="166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9E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EDEDE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0" fontId="4" fillId="0" borderId="0" applyFill="0" applyBorder="0" applyAlignment="0" applyProtection="0"/>
    <xf numFmtId="0" fontId="4" fillId="0" borderId="0"/>
    <xf numFmtId="0" fontId="7" fillId="0" borderId="0"/>
    <xf numFmtId="166" fontId="7" fillId="0" borderId="0" applyFont="0" applyFill="0" applyBorder="0" applyAlignment="0" applyProtection="0"/>
  </cellStyleXfs>
  <cellXfs count="316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164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3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vertical="center"/>
    </xf>
    <xf numFmtId="165" fontId="3" fillId="7" borderId="16" xfId="0" applyNumberFormat="1" applyFont="1" applyFill="1" applyBorder="1" applyAlignment="1" applyProtection="1">
      <alignment horizontal="left" vertical="center"/>
      <protection hidden="1"/>
    </xf>
    <xf numFmtId="164" fontId="3" fillId="7" borderId="17" xfId="0" applyNumberFormat="1" applyFont="1" applyFill="1" applyBorder="1" applyAlignment="1" applyProtection="1">
      <alignment horizontal="center" vertical="center"/>
      <protection hidden="1"/>
    </xf>
    <xf numFmtId="165" fontId="3" fillId="3" borderId="19" xfId="0" applyNumberFormat="1" applyFont="1" applyFill="1" applyBorder="1" applyAlignment="1" applyProtection="1">
      <alignment horizontal="center" vertical="center"/>
      <protection hidden="1"/>
    </xf>
    <xf numFmtId="165" fontId="3" fillId="4" borderId="19" xfId="0" applyNumberFormat="1" applyFont="1" applyFill="1" applyBorder="1" applyAlignment="1" applyProtection="1">
      <alignment horizontal="center" vertical="center"/>
      <protection hidden="1"/>
    </xf>
    <xf numFmtId="165" fontId="3" fillId="5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1" fontId="3" fillId="8" borderId="20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4" fontId="2" fillId="8" borderId="20" xfId="0" applyNumberFormat="1" applyFont="1" applyFill="1" applyBorder="1" applyAlignment="1">
      <alignment horizontal="right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165" fontId="3" fillId="4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>
      <alignment horizontal="center" vertical="center"/>
    </xf>
    <xf numFmtId="165" fontId="3" fillId="5" borderId="33" xfId="0" applyNumberFormat="1" applyFont="1" applyFill="1" applyBorder="1" applyAlignment="1" applyProtection="1">
      <alignment horizontal="left" vertical="center"/>
      <protection hidden="1"/>
    </xf>
    <xf numFmtId="164" fontId="3" fillId="5" borderId="34" xfId="0" applyNumberFormat="1" applyFont="1" applyFill="1" applyBorder="1" applyAlignment="1" applyProtection="1">
      <alignment horizontal="center" vertical="center"/>
      <protection hidden="1"/>
    </xf>
    <xf numFmtId="165" fontId="2" fillId="5" borderId="37" xfId="0" applyNumberFormat="1" applyFont="1" applyFill="1" applyBorder="1" applyAlignment="1" applyProtection="1">
      <alignment horizontal="center" vertical="center"/>
      <protection hidden="1"/>
    </xf>
    <xf numFmtId="0" fontId="2" fillId="5" borderId="38" xfId="0" applyFont="1" applyFill="1" applyBorder="1" applyAlignment="1" applyProtection="1">
      <alignment horizontal="left" vertical="center" wrapText="1"/>
      <protection hidden="1"/>
    </xf>
    <xf numFmtId="4" fontId="10" fillId="5" borderId="38" xfId="2" applyNumberFormat="1" applyFont="1" applyFill="1" applyBorder="1" applyAlignment="1" applyProtection="1">
      <alignment horizontal="center" vertical="center" wrapText="1"/>
      <protection hidden="1"/>
    </xf>
    <xf numFmtId="0" fontId="2" fillId="6" borderId="56" xfId="0" applyFont="1" applyFill="1" applyBorder="1" applyAlignment="1" applyProtection="1">
      <alignment vertical="center"/>
      <protection hidden="1"/>
    </xf>
    <xf numFmtId="164" fontId="2" fillId="6" borderId="57" xfId="0" applyNumberFormat="1" applyFont="1" applyFill="1" applyBorder="1" applyAlignment="1" applyProtection="1">
      <alignment horizontal="center" vertical="center"/>
      <protection hidden="1"/>
    </xf>
    <xf numFmtId="164" fontId="2" fillId="6" borderId="58" xfId="0" applyNumberFormat="1" applyFont="1" applyFill="1" applyBorder="1" applyAlignment="1" applyProtection="1">
      <alignment horizontal="center" vertical="center"/>
      <protection hidden="1"/>
    </xf>
    <xf numFmtId="1" fontId="2" fillId="10" borderId="20" xfId="0" applyNumberFormat="1" applyFont="1" applyFill="1" applyBorder="1" applyAlignment="1">
      <alignment horizontal="center" vertical="center" wrapText="1"/>
    </xf>
    <xf numFmtId="1" fontId="3" fillId="10" borderId="20" xfId="0" applyNumberFormat="1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4" fontId="3" fillId="10" borderId="2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9" borderId="20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1" fontId="3" fillId="9" borderId="20" xfId="0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9" borderId="20" xfId="0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" fontId="3" fillId="8" borderId="20" xfId="0" applyNumberFormat="1" applyFont="1" applyFill="1" applyBorder="1" applyAlignment="1">
      <alignment horizontal="center" vertical="center" wrapText="1"/>
    </xf>
    <xf numFmtId="4" fontId="2" fillId="5" borderId="20" xfId="0" applyNumberFormat="1" applyFont="1" applyFill="1" applyBorder="1" applyAlignment="1" applyProtection="1">
      <alignment horizontal="center" vertical="center"/>
      <protection hidden="1"/>
    </xf>
    <xf numFmtId="0" fontId="2" fillId="5" borderId="20" xfId="0" applyFont="1" applyFill="1" applyBorder="1" applyAlignment="1" applyProtection="1">
      <alignment horizontal="center" vertical="center"/>
      <protection hidden="1"/>
    </xf>
    <xf numFmtId="4" fontId="2" fillId="5" borderId="20" xfId="0" applyNumberFormat="1" applyFont="1" applyFill="1" applyBorder="1" applyAlignment="1" applyProtection="1">
      <alignment horizontal="right" vertical="center"/>
      <protection hidden="1"/>
    </xf>
    <xf numFmtId="0" fontId="2" fillId="10" borderId="19" xfId="0" applyFont="1" applyFill="1" applyBorder="1" applyAlignment="1">
      <alignment horizontal="center" vertical="center" wrapText="1"/>
    </xf>
    <xf numFmtId="4" fontId="3" fillId="10" borderId="21" xfId="1" applyNumberFormat="1" applyFont="1" applyFill="1" applyBorder="1" applyAlignment="1">
      <alignment horizontal="right" vertical="center" wrapText="1"/>
    </xf>
    <xf numFmtId="4" fontId="3" fillId="0" borderId="21" xfId="1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3" fillId="2" borderId="21" xfId="1" applyNumberFormat="1" applyFont="1" applyFill="1" applyBorder="1" applyAlignment="1">
      <alignment horizontal="right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4" fontId="2" fillId="8" borderId="21" xfId="1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3" fillId="3" borderId="21" xfId="1" applyNumberFormat="1" applyFont="1" applyFill="1" applyBorder="1" applyAlignment="1">
      <alignment horizontal="right" vertical="center" wrapText="1"/>
    </xf>
    <xf numFmtId="0" fontId="2" fillId="5" borderId="19" xfId="0" applyFont="1" applyFill="1" applyBorder="1" applyAlignment="1" applyProtection="1">
      <alignment vertical="center"/>
      <protection hidden="1"/>
    </xf>
    <xf numFmtId="4" fontId="2" fillId="5" borderId="21" xfId="0" applyNumberFormat="1" applyFont="1" applyFill="1" applyBorder="1" applyAlignment="1" applyProtection="1">
      <alignment horizontal="right" vertical="center"/>
      <protection hidden="1"/>
    </xf>
    <xf numFmtId="165" fontId="3" fillId="7" borderId="47" xfId="0" applyNumberFormat="1" applyFont="1" applyFill="1" applyBorder="1" applyAlignment="1" applyProtection="1">
      <alignment horizontal="left" vertical="center"/>
      <protection hidden="1"/>
    </xf>
    <xf numFmtId="164" fontId="3" fillId="7" borderId="52" xfId="0" applyNumberFormat="1" applyFont="1" applyFill="1" applyBorder="1" applyAlignment="1" applyProtection="1">
      <alignment horizontal="center" vertical="center"/>
      <protection hidden="1"/>
    </xf>
    <xf numFmtId="165" fontId="2" fillId="5" borderId="41" xfId="0" applyNumberFormat="1" applyFont="1" applyFill="1" applyBorder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left" vertical="center" wrapText="1"/>
      <protection hidden="1"/>
    </xf>
    <xf numFmtId="4" fontId="10" fillId="5" borderId="35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left" vertical="center" wrapText="1"/>
      <protection hidden="1"/>
    </xf>
    <xf numFmtId="4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4" fontId="3" fillId="0" borderId="39" xfId="0" applyNumberFormat="1" applyFont="1" applyFill="1" applyBorder="1" applyAlignment="1" applyProtection="1">
      <alignment horizontal="right" vertical="center"/>
      <protection locked="0"/>
    </xf>
    <xf numFmtId="4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left" vertical="center" wrapText="1"/>
      <protection hidden="1"/>
    </xf>
    <xf numFmtId="4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9" xfId="2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165" fontId="2" fillId="0" borderId="53" xfId="0" applyNumberFormat="1" applyFont="1" applyFill="1" applyBorder="1" applyAlignment="1" applyProtection="1">
      <alignment horizontal="center" vertical="center"/>
      <protection hidden="1"/>
    </xf>
    <xf numFmtId="165" fontId="3" fillId="0" borderId="54" xfId="0" applyNumberFormat="1" applyFont="1" applyFill="1" applyBorder="1" applyAlignment="1" applyProtection="1">
      <alignment horizontal="center" vertical="center"/>
      <protection hidden="1"/>
    </xf>
    <xf numFmtId="165" fontId="8" fillId="0" borderId="54" xfId="0" applyNumberFormat="1" applyFont="1" applyFill="1" applyBorder="1" applyAlignment="1" applyProtection="1">
      <alignment horizontal="center" vertical="center"/>
      <protection hidden="1"/>
    </xf>
    <xf numFmtId="165" fontId="3" fillId="0" borderId="19" xfId="0" applyNumberFormat="1" applyFont="1" applyFill="1" applyBorder="1" applyAlignment="1" applyProtection="1">
      <alignment horizontal="center" vertical="center"/>
      <protection hidden="1"/>
    </xf>
    <xf numFmtId="165" fontId="3" fillId="0" borderId="31" xfId="0" applyNumberFormat="1" applyFont="1" applyFill="1" applyBorder="1" applyAlignment="1" applyProtection="1">
      <alignment horizontal="center" vertical="center"/>
      <protection hidden="1"/>
    </xf>
    <xf numFmtId="2" fontId="3" fillId="0" borderId="32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165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2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3" fillId="0" borderId="20" xfId="0" applyFont="1" applyFill="1" applyBorder="1" applyAlignment="1" applyProtection="1">
      <alignment horizontal="left" vertical="center" wrapText="1"/>
      <protection hidden="1"/>
    </xf>
    <xf numFmtId="165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165" fontId="2" fillId="0" borderId="47" xfId="0" applyNumberFormat="1" applyFont="1" applyFill="1" applyBorder="1" applyAlignment="1" applyProtection="1">
      <alignment horizontal="center" vertical="center"/>
      <protection hidden="1"/>
    </xf>
    <xf numFmtId="2" fontId="2" fillId="0" borderId="52" xfId="0" applyNumberFormat="1" applyFont="1" applyFill="1" applyBorder="1" applyAlignment="1" applyProtection="1">
      <alignment horizontal="left" vertical="center" wrapText="1"/>
      <protection hidden="1"/>
    </xf>
    <xf numFmtId="2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4" fontId="3" fillId="0" borderId="2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hidden="1"/>
    </xf>
    <xf numFmtId="2" fontId="5" fillId="0" borderId="20" xfId="1" applyNumberFormat="1" applyFont="1" applyFill="1" applyBorder="1" applyAlignment="1" applyProtection="1">
      <alignment horizontal="center" vertical="center"/>
      <protection hidden="1"/>
    </xf>
    <xf numFmtId="2" fontId="3" fillId="0" borderId="20" xfId="1" applyNumberFormat="1" applyFont="1" applyFill="1" applyBorder="1" applyAlignment="1" applyProtection="1">
      <alignment horizontal="center" vertical="center"/>
      <protection hidden="1"/>
    </xf>
    <xf numFmtId="4" fontId="3" fillId="0" borderId="20" xfId="1" applyNumberFormat="1" applyFont="1" applyFill="1" applyBorder="1" applyAlignment="1" applyProtection="1">
      <alignment horizontal="right" vertical="center"/>
      <protection hidden="1"/>
    </xf>
    <xf numFmtId="2" fontId="9" fillId="0" borderId="20" xfId="1" applyNumberFormat="1" applyFont="1" applyFill="1" applyBorder="1" applyAlignment="1" applyProtection="1">
      <alignment horizontal="center" vertical="center"/>
      <protection hidden="1"/>
    </xf>
    <xf numFmtId="2" fontId="2" fillId="0" borderId="20" xfId="1" applyNumberFormat="1" applyFont="1" applyFill="1" applyBorder="1" applyAlignment="1" applyProtection="1">
      <alignment horizontal="center" vertical="center"/>
      <protection hidden="1"/>
    </xf>
    <xf numFmtId="4" fontId="2" fillId="0" borderId="20" xfId="1" applyNumberFormat="1" applyFont="1" applyFill="1" applyBorder="1" applyAlignment="1" applyProtection="1">
      <alignment horizontal="right" vertical="center"/>
      <protection hidden="1"/>
    </xf>
    <xf numFmtId="2" fontId="3" fillId="0" borderId="48" xfId="0" applyNumberFormat="1" applyFont="1" applyFill="1" applyBorder="1" applyAlignment="1" applyProtection="1">
      <alignment horizontal="left" vertical="center" wrapText="1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3" fillId="0" borderId="20" xfId="0" applyNumberFormat="1" applyFont="1" applyFill="1" applyBorder="1" applyAlignment="1" applyProtection="1">
      <alignment horizontal="right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1" applyNumberFormat="1" applyFont="1" applyFill="1" applyBorder="1" applyAlignment="1" applyProtection="1">
      <alignment horizontal="right" vertical="center" wrapText="1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hidden="1"/>
    </xf>
    <xf numFmtId="165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8" xfId="0" applyNumberFormat="1" applyFont="1" applyFill="1" applyBorder="1" applyAlignment="1" applyProtection="1">
      <alignment horizontal="center"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/>
      <protection hidden="1"/>
    </xf>
    <xf numFmtId="4" fontId="3" fillId="0" borderId="20" xfId="0" applyNumberFormat="1" applyFont="1" applyFill="1" applyBorder="1" applyAlignment="1" applyProtection="1">
      <alignment horizontal="center" vertical="center"/>
      <protection hidden="1"/>
    </xf>
    <xf numFmtId="165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/>
    </xf>
    <xf numFmtId="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19" xfId="0" applyNumberFormat="1" applyFont="1" applyFill="1" applyBorder="1" applyAlignment="1" applyProtection="1">
      <alignment horizontal="left" vertical="center"/>
      <protection hidden="1"/>
    </xf>
    <xf numFmtId="2" fontId="3" fillId="0" borderId="43" xfId="0" applyNumberFormat="1" applyFont="1" applyFill="1" applyBorder="1" applyAlignment="1" applyProtection="1">
      <alignment horizontal="center" vertical="center"/>
      <protection hidden="1"/>
    </xf>
    <xf numFmtId="4" fontId="3" fillId="0" borderId="20" xfId="0" applyNumberFormat="1" applyFont="1" applyBorder="1" applyAlignment="1" applyProtection="1">
      <alignment horizontal="center" vertical="center"/>
      <protection hidden="1"/>
    </xf>
    <xf numFmtId="4" fontId="3" fillId="9" borderId="20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1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1" xfId="1" applyNumberFormat="1" applyFont="1" applyFill="1" applyBorder="1" applyAlignment="1" applyProtection="1">
      <alignment horizontal="right" vertical="center" wrapText="1"/>
      <protection hidden="1"/>
    </xf>
    <xf numFmtId="2" fontId="12" fillId="0" borderId="48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49" xfId="1" applyNumberFormat="1" applyFont="1" applyFill="1" applyBorder="1" applyAlignment="1" applyProtection="1">
      <alignment horizontal="right" vertical="center" wrapText="1"/>
      <protection hidden="1"/>
    </xf>
    <xf numFmtId="49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2" fillId="4" borderId="20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8" xfId="0" applyNumberFormat="1" applyFont="1" applyFill="1" applyBorder="1" applyAlignment="1" applyProtection="1">
      <alignment horizontal="center" vertical="center"/>
      <protection hidden="1"/>
    </xf>
    <xf numFmtId="49" fontId="2" fillId="4" borderId="20" xfId="0" applyNumberFormat="1" applyFont="1" applyFill="1" applyBorder="1" applyAlignment="1" applyProtection="1">
      <alignment horizontal="center" vertical="center"/>
      <protection hidden="1"/>
    </xf>
    <xf numFmtId="49" fontId="3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4" borderId="35" xfId="0" applyNumberFormat="1" applyFont="1" applyFill="1" applyBorder="1" applyAlignment="1" applyProtection="1">
      <alignment horizontal="center" vertical="center"/>
      <protection hidden="1"/>
    </xf>
    <xf numFmtId="49" fontId="2" fillId="0" borderId="52" xfId="0" applyNumberFormat="1" applyFont="1" applyFill="1" applyBorder="1" applyAlignment="1" applyProtection="1">
      <alignment horizontal="center" vertical="center"/>
      <protection hidden="1"/>
    </xf>
    <xf numFmtId="49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32" xfId="0" applyNumberFormat="1" applyFont="1" applyFill="1" applyBorder="1" applyAlignment="1" applyProtection="1">
      <alignment horizontal="center" vertical="center"/>
      <protection hidden="1"/>
    </xf>
    <xf numFmtId="49" fontId="3" fillId="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5" borderId="38" xfId="0" applyFont="1" applyFill="1" applyBorder="1" applyAlignment="1" applyProtection="1">
      <alignment horizontal="center" vertical="center" wrapText="1"/>
      <protection hidden="1"/>
    </xf>
    <xf numFmtId="0" fontId="3" fillId="5" borderId="35" xfId="0" applyFont="1" applyFill="1" applyBorder="1" applyAlignment="1" applyProtection="1">
      <alignment horizontal="center" vertical="center" wrapText="1"/>
      <protection hidden="1"/>
    </xf>
    <xf numFmtId="49" fontId="2" fillId="7" borderId="52" xfId="0" applyNumberFormat="1" applyFont="1" applyFill="1" applyBorder="1" applyAlignment="1" applyProtection="1">
      <alignment horizontal="center" vertical="center"/>
      <protection hidden="1"/>
    </xf>
    <xf numFmtId="1" fontId="2" fillId="5" borderId="20" xfId="0" applyNumberFormat="1" applyFont="1" applyFill="1" applyBorder="1" applyAlignment="1" applyProtection="1">
      <alignment horizontal="center" vertical="center"/>
      <protection hidden="1"/>
    </xf>
    <xf numFmtId="1" fontId="2" fillId="6" borderId="57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center" wrapText="1"/>
      <protection hidden="1"/>
    </xf>
    <xf numFmtId="165" fontId="12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4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39" xfId="2" applyNumberFormat="1" applyFont="1" applyFill="1" applyBorder="1" applyAlignment="1" applyProtection="1">
      <alignment horizontal="right" vertical="center" wrapText="1"/>
      <protection locked="0"/>
    </xf>
    <xf numFmtId="2" fontId="2" fillId="5" borderId="26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4" fontId="3" fillId="7" borderId="17" xfId="0" applyNumberFormat="1" applyFont="1" applyFill="1" applyBorder="1" applyAlignment="1" applyProtection="1">
      <alignment horizontal="right" vertical="center"/>
      <protection hidden="1"/>
    </xf>
    <xf numFmtId="4" fontId="3" fillId="7" borderId="18" xfId="1" applyNumberFormat="1" applyFont="1" applyFill="1" applyBorder="1" applyAlignment="1" applyProtection="1">
      <alignment horizontal="right" vertical="center"/>
      <protection hidden="1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 hidden="1"/>
    </xf>
    <xf numFmtId="4" fontId="2" fillId="0" borderId="20" xfId="0" applyNumberFormat="1" applyFont="1" applyFill="1" applyBorder="1" applyAlignment="1" applyProtection="1">
      <alignment horizontal="right" vertical="center"/>
      <protection hidden="1"/>
    </xf>
    <xf numFmtId="4" fontId="2" fillId="0" borderId="21" xfId="1" applyNumberFormat="1" applyFont="1" applyFill="1" applyBorder="1" applyAlignment="1" applyProtection="1">
      <alignment horizontal="right" vertical="center"/>
      <protection hidden="1"/>
    </xf>
    <xf numFmtId="4" fontId="3" fillId="0" borderId="30" xfId="0" applyNumberFormat="1" applyFont="1" applyFill="1" applyBorder="1" applyAlignment="1" applyProtection="1">
      <alignment horizontal="right" vertical="center"/>
      <protection locked="0"/>
    </xf>
    <xf numFmtId="2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1" applyNumberFormat="1" applyFont="1" applyFill="1" applyBorder="1" applyAlignment="1" applyProtection="1">
      <alignment horizontal="right" vertical="center" wrapText="1"/>
      <protection hidden="1"/>
    </xf>
    <xf numFmtId="4" fontId="2" fillId="5" borderId="35" xfId="0" applyNumberFormat="1" applyFont="1" applyFill="1" applyBorder="1" applyAlignment="1" applyProtection="1">
      <alignment horizontal="right" vertical="center" wrapText="1"/>
      <protection hidden="1"/>
    </xf>
    <xf numFmtId="4" fontId="2" fillId="5" borderId="27" xfId="1" applyNumberFormat="1" applyFont="1" applyFill="1" applyBorder="1" applyAlignment="1" applyProtection="1">
      <alignment horizontal="right" vertical="center"/>
      <protection hidden="1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3" fillId="0" borderId="48" xfId="0" applyNumberFormat="1" applyFont="1" applyFill="1" applyBorder="1" applyAlignment="1" applyProtection="1">
      <alignment horizontal="right" vertical="center"/>
      <protection locked="0"/>
    </xf>
    <xf numFmtId="4" fontId="3" fillId="0" borderId="49" xfId="1" applyNumberFormat="1" applyFont="1" applyFill="1" applyBorder="1" applyAlignment="1" applyProtection="1">
      <alignment horizontal="right" vertical="center"/>
      <protection hidden="1"/>
    </xf>
    <xf numFmtId="4" fontId="2" fillId="0" borderId="5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45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32" xfId="0" applyNumberFormat="1" applyFont="1" applyFill="1" applyBorder="1" applyAlignment="1" applyProtection="1">
      <alignment horizontal="right" vertical="center"/>
      <protection locked="0"/>
    </xf>
    <xf numFmtId="4" fontId="2" fillId="5" borderId="36" xfId="0" applyNumberFormat="1" applyFont="1" applyFill="1" applyBorder="1" applyAlignment="1" applyProtection="1">
      <alignment horizontal="right" vertical="center"/>
      <protection hidden="1"/>
    </xf>
    <xf numFmtId="4" fontId="3" fillId="0" borderId="29" xfId="0" applyNumberFormat="1" applyFont="1" applyFill="1" applyBorder="1" applyAlignment="1" applyProtection="1">
      <alignment horizontal="right" vertical="center"/>
      <protection hidden="1"/>
    </xf>
    <xf numFmtId="4" fontId="3" fillId="0" borderId="61" xfId="2" applyNumberFormat="1" applyFont="1" applyFill="1" applyBorder="1" applyAlignment="1" applyProtection="1">
      <alignment horizontal="right" vertical="center"/>
      <protection hidden="1"/>
    </xf>
    <xf numFmtId="4" fontId="2" fillId="5" borderId="36" xfId="0" applyNumberFormat="1" applyFont="1" applyFill="1" applyBorder="1" applyAlignment="1" applyProtection="1">
      <alignment horizontal="right" vertical="center" wrapText="1"/>
      <protection hidden="1"/>
    </xf>
    <xf numFmtId="4" fontId="3" fillId="7" borderId="52" xfId="0" applyNumberFormat="1" applyFont="1" applyFill="1" applyBorder="1" applyAlignment="1" applyProtection="1">
      <alignment horizontal="right" vertical="center"/>
      <protection hidden="1"/>
    </xf>
    <xf numFmtId="4" fontId="3" fillId="7" borderId="45" xfId="1" applyNumberFormat="1" applyFont="1" applyFill="1" applyBorder="1" applyAlignment="1" applyProtection="1">
      <alignment horizontal="right" vertical="center"/>
      <protection hidden="1"/>
    </xf>
    <xf numFmtId="4" fontId="3" fillId="0" borderId="21" xfId="1" applyNumberFormat="1" applyFont="1" applyFill="1" applyBorder="1" applyAlignment="1">
      <alignment horizontal="right" vertical="center"/>
    </xf>
    <xf numFmtId="4" fontId="2" fillId="6" borderId="59" xfId="0" applyNumberFormat="1" applyFont="1" applyFill="1" applyBorder="1" applyAlignment="1" applyProtection="1">
      <alignment horizontal="right" vertical="center"/>
      <protection hidden="1"/>
    </xf>
    <xf numFmtId="4" fontId="2" fillId="6" borderId="6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right" vertical="center" wrapText="1"/>
      <protection hidden="1"/>
    </xf>
    <xf numFmtId="0" fontId="3" fillId="5" borderId="40" xfId="0" applyFont="1" applyFill="1" applyBorder="1" applyAlignment="1" applyProtection="1">
      <alignment horizontal="center" vertical="center" wrapText="1"/>
      <protection hidden="1"/>
    </xf>
    <xf numFmtId="1" fontId="2" fillId="3" borderId="20" xfId="0" applyNumberFormat="1" applyFont="1" applyFill="1" applyBorder="1" applyAlignment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  <protection hidden="1"/>
    </xf>
    <xf numFmtId="0" fontId="2" fillId="7" borderId="17" xfId="0" applyFont="1" applyFill="1" applyBorder="1" applyAlignment="1" applyProtection="1">
      <alignment horizontal="left" vertical="center" wrapText="1"/>
      <protection hidden="1"/>
    </xf>
    <xf numFmtId="2" fontId="3" fillId="0" borderId="20" xfId="0" applyNumberFormat="1" applyFont="1" applyFill="1" applyBorder="1" applyAlignment="1" applyProtection="1">
      <alignment horizontal="left" vertical="center"/>
      <protection hidden="1"/>
    </xf>
    <xf numFmtId="2" fontId="3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50" xfId="4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5" borderId="34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left" vertical="center" wrapText="1"/>
      <protection hidden="1"/>
    </xf>
    <xf numFmtId="2" fontId="12" fillId="0" borderId="20" xfId="0" applyNumberFormat="1" applyFont="1" applyFill="1" applyBorder="1" applyAlignment="1" applyProtection="1">
      <alignment horizontal="left" vertical="center" wrapText="1"/>
      <protection hidden="1"/>
    </xf>
    <xf numFmtId="2" fontId="12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2" fillId="7" borderId="52" xfId="0" applyFont="1" applyFill="1" applyBorder="1" applyAlignment="1" applyProtection="1">
      <alignment horizontal="left" vertical="center" wrapText="1"/>
      <protection hidden="1"/>
    </xf>
    <xf numFmtId="0" fontId="2" fillId="10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 applyProtection="1">
      <alignment horizontal="left" vertical="center"/>
      <protection hidden="1"/>
    </xf>
    <xf numFmtId="0" fontId="2" fillId="6" borderId="57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1" fontId="13" fillId="11" borderId="20" xfId="0" applyNumberFormat="1" applyFont="1" applyFill="1" applyBorder="1" applyAlignment="1" applyProtection="1">
      <alignment horizontal="center" vertical="center" wrapText="1"/>
      <protection hidden="1"/>
    </xf>
    <xf numFmtId="165" fontId="12" fillId="12" borderId="19" xfId="0" applyNumberFormat="1" applyFont="1" applyFill="1" applyBorder="1" applyAlignment="1" applyProtection="1">
      <alignment horizontal="center" vertical="center" wrapText="1"/>
      <protection hidden="1"/>
    </xf>
    <xf numFmtId="165" fontId="12" fillId="11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20" xfId="0" applyNumberFormat="1" applyFont="1" applyFill="1" applyBorder="1" applyAlignment="1" applyProtection="1">
      <alignment vertical="center" wrapText="1"/>
      <protection hidden="1"/>
    </xf>
    <xf numFmtId="1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vertical="center" wrapText="1"/>
    </xf>
    <xf numFmtId="0" fontId="3" fillId="9" borderId="20" xfId="0" applyFont="1" applyFill="1" applyBorder="1" applyAlignment="1">
      <alignment vertical="center" wrapText="1"/>
    </xf>
    <xf numFmtId="4" fontId="0" fillId="0" borderId="0" xfId="0" applyNumberFormat="1"/>
    <xf numFmtId="0" fontId="3" fillId="0" borderId="20" xfId="0" applyFont="1" applyFill="1" applyBorder="1" applyAlignment="1" applyProtection="1">
      <alignment vertical="center" wrapText="1"/>
    </xf>
    <xf numFmtId="0" fontId="3" fillId="9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vertical="center" wrapText="1"/>
    </xf>
    <xf numFmtId="0" fontId="3" fillId="9" borderId="20" xfId="0" applyFont="1" applyFill="1" applyBorder="1" applyAlignment="1">
      <alignment vertical="center"/>
    </xf>
    <xf numFmtId="4" fontId="2" fillId="6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13" borderId="23" xfId="0" applyFont="1" applyFill="1" applyBorder="1" applyAlignment="1" applyProtection="1">
      <alignment horizontal="left" vertical="center" wrapText="1"/>
      <protection hidden="1"/>
    </xf>
    <xf numFmtId="0" fontId="2" fillId="13" borderId="2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ill="1"/>
    <xf numFmtId="4" fontId="3" fillId="0" borderId="39" xfId="0" applyNumberFormat="1" applyFont="1" applyFill="1" applyBorder="1" applyAlignment="1" applyProtection="1">
      <alignment horizontal="right" vertical="center"/>
      <protection hidden="1"/>
    </xf>
    <xf numFmtId="4" fontId="3" fillId="0" borderId="39" xfId="0" applyNumberFormat="1" applyFont="1" applyFill="1" applyBorder="1" applyAlignment="1" applyProtection="1">
      <alignment horizontal="right" vertical="center" wrapText="1"/>
      <protection hidden="1"/>
    </xf>
    <xf numFmtId="2" fontId="13" fillId="0" borderId="22" xfId="0" applyNumberFormat="1" applyFont="1" applyFill="1" applyBorder="1" applyAlignment="1" applyProtection="1">
      <alignment vertical="center" wrapText="1"/>
      <protection hidden="1"/>
    </xf>
    <xf numFmtId="2" fontId="13" fillId="0" borderId="23" xfId="0" applyNumberFormat="1" applyFont="1" applyFill="1" applyBorder="1" applyAlignment="1" applyProtection="1">
      <alignment vertical="center" wrapText="1"/>
      <protection hidden="1"/>
    </xf>
    <xf numFmtId="2" fontId="13" fillId="0" borderId="24" xfId="0" applyNumberFormat="1" applyFont="1" applyFill="1" applyBorder="1" applyAlignment="1" applyProtection="1">
      <alignment vertical="center" wrapText="1"/>
      <protection hidden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2" fontId="13" fillId="0" borderId="23" xfId="0" applyNumberFormat="1" applyFont="1" applyFill="1" applyBorder="1" applyAlignment="1" applyProtection="1">
      <alignment vertical="center" wrapText="1"/>
      <protection locked="0" hidden="1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4" fontId="3" fillId="0" borderId="20" xfId="0" quotePrefix="1" applyNumberFormat="1" applyFont="1" applyFill="1" applyBorder="1" applyAlignment="1" applyProtection="1">
      <alignment horizontal="right" vertical="center" wrapText="1"/>
      <protection locked="0"/>
    </xf>
    <xf numFmtId="4" fontId="3" fillId="9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9" borderId="20" xfId="0" applyNumberFormat="1" applyFont="1" applyFill="1" applyBorder="1" applyAlignment="1" applyProtection="1">
      <alignment horizontal="right" vertical="center"/>
      <protection locked="0"/>
    </xf>
    <xf numFmtId="4" fontId="3" fillId="9" borderId="20" xfId="0" applyNumberFormat="1" applyFont="1" applyFill="1" applyBorder="1" applyAlignment="1" applyProtection="1">
      <alignment vertical="center"/>
      <protection locked="0"/>
    </xf>
    <xf numFmtId="4" fontId="3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13" borderId="62" xfId="0" applyFont="1" applyFill="1" applyBorder="1" applyAlignment="1" applyProtection="1">
      <alignment horizontal="center" vertical="center" wrapText="1"/>
      <protection hidden="1"/>
    </xf>
    <xf numFmtId="0" fontId="2" fillId="13" borderId="23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horizontal="left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63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2" fontId="13" fillId="11" borderId="20" xfId="0" applyNumberFormat="1" applyFont="1" applyFill="1" applyBorder="1" applyAlignment="1" applyProtection="1">
      <alignment horizontal="left" vertical="center" wrapText="1"/>
      <protection hidden="1"/>
    </xf>
    <xf numFmtId="2" fontId="13" fillId="11" borderId="21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0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4" fontId="2" fillId="6" borderId="2" xfId="0" applyNumberFormat="1" applyFont="1" applyFill="1" applyBorder="1" applyAlignment="1" applyProtection="1">
      <alignment horizontal="right" vertical="center" wrapText="1"/>
      <protection hidden="1"/>
    </xf>
    <xf numFmtId="4" fontId="2" fillId="6" borderId="3" xfId="0" applyNumberFormat="1" applyFont="1" applyFill="1" applyBorder="1" applyAlignment="1" applyProtection="1">
      <alignment horizontal="right" vertical="center" wrapText="1"/>
      <protection hidden="1"/>
    </xf>
    <xf numFmtId="4" fontId="2" fillId="6" borderId="5" xfId="0" applyNumberFormat="1" applyFont="1" applyFill="1" applyBorder="1" applyAlignment="1" applyProtection="1">
      <alignment horizontal="right" vertical="center" wrapText="1"/>
      <protection hidden="1"/>
    </xf>
    <xf numFmtId="4" fontId="2" fillId="6" borderId="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4" fontId="2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51" xfId="0" applyNumberFormat="1" applyFont="1" applyFill="1" applyBorder="1" applyAlignment="1" applyProtection="1">
      <alignment horizontal="left" vertical="center" wrapText="1"/>
      <protection hidden="1"/>
    </xf>
    <xf numFmtId="2" fontId="2" fillId="4" borderId="43" xfId="0" applyNumberFormat="1" applyFont="1" applyFill="1" applyBorder="1" applyAlignment="1" applyProtection="1">
      <alignment horizontal="left" vertical="center" wrapText="1"/>
      <protection hidden="1"/>
    </xf>
    <xf numFmtId="2" fontId="2" fillId="4" borderId="44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2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3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4" xfId="0" applyNumberFormat="1" applyFont="1" applyFill="1" applyBorder="1" applyAlignment="1" applyProtection="1">
      <alignment horizontal="left" vertical="center" wrapText="1"/>
      <protection hidden="1"/>
    </xf>
    <xf numFmtId="2" fontId="2" fillId="4" borderId="55" xfId="0" applyNumberFormat="1" applyFont="1" applyFill="1" applyBorder="1" applyAlignment="1" applyProtection="1">
      <alignment horizontal="left" vertical="center" wrapText="1"/>
      <protection hidden="1"/>
    </xf>
    <xf numFmtId="2" fontId="2" fillId="4" borderId="34" xfId="0" applyNumberFormat="1" applyFont="1" applyFill="1" applyBorder="1" applyAlignment="1" applyProtection="1">
      <alignment horizontal="left" vertical="center" wrapText="1"/>
      <protection hidden="1"/>
    </xf>
    <xf numFmtId="2" fontId="2" fillId="4" borderId="42" xfId="0" applyNumberFormat="1" applyFont="1" applyFill="1" applyBorder="1" applyAlignment="1" applyProtection="1">
      <alignment horizontal="left" vertical="center" wrapText="1"/>
      <protection hidden="1"/>
    </xf>
    <xf numFmtId="2" fontId="13" fillId="0" borderId="20" xfId="0" applyNumberFormat="1" applyFont="1" applyFill="1" applyBorder="1" applyAlignment="1" applyProtection="1">
      <alignment horizontal="left" vertical="center" wrapText="1"/>
      <protection hidden="1"/>
    </xf>
    <xf numFmtId="2" fontId="13" fillId="0" borderId="21" xfId="0" applyNumberFormat="1" applyFont="1" applyFill="1" applyBorder="1" applyAlignment="1" applyProtection="1">
      <alignment horizontal="left" vertical="center" wrapText="1"/>
      <protection hidden="1"/>
    </xf>
  </cellXfs>
  <cellStyles count="6">
    <cellStyle name="Moeda 2" xfId="5"/>
    <cellStyle name="Normal" xfId="0" builtinId="0"/>
    <cellStyle name="Normal 2" xfId="4"/>
    <cellStyle name="Normal 5 2" xfId="3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AB9E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11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61907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61907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61907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77145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69525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54285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54285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77145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69525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69525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77145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77145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69525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54285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54285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77145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69525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69525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77145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81996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66756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59136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59136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81996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66756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66756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81996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81996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66756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59136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59136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81996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66756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66756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449580</xdr:colOff>
      <xdr:row>89</xdr:row>
      <xdr:rowOff>81996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84767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77147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61907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61907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84767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77147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77147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84767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84767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77147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61907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84767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77147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77147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84767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88</xdr:row>
      <xdr:rowOff>0</xdr:rowOff>
    </xdr:from>
    <xdr:to>
      <xdr:col>2</xdr:col>
      <xdr:colOff>450043</xdr:colOff>
      <xdr:row>89</xdr:row>
      <xdr:rowOff>18756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502920</xdr:colOff>
      <xdr:row>399</xdr:row>
      <xdr:rowOff>0</xdr:rowOff>
    </xdr:from>
    <xdr:ext cx="451485" cy="262715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5095"/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39855"/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39855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2715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5095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5095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2715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2715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5095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39855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39855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2715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5095"/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5095"/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2715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7566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2326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44706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44706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7566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2326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2326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7566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7566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2326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44706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44706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7566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2326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52326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485" cy="267566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70337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62717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47477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47477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70337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62717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62717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70337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70337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62717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47477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70337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62717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62717"/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70337"/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399</xdr:row>
      <xdr:rowOff>0</xdr:rowOff>
    </xdr:from>
    <xdr:ext cx="451948" cy="205222"/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303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309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96808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104428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120564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105720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98100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82860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82860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105720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98100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98100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105720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105720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98100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82860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82860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105720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98100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98100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105720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110571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95331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87711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87711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110571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95331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95331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110571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110571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95331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87711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87711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110571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95331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95331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110571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113342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105722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90482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90482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113342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105722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105722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113342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113342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105722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90482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113342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105722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105722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113342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48227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312</xdr:row>
      <xdr:rowOff>106680</xdr:rowOff>
    </xdr:from>
    <xdr:to>
      <xdr:col>2</xdr:col>
      <xdr:colOff>2286000</xdr:colOff>
      <xdr:row>313</xdr:row>
      <xdr:rowOff>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908935" y="546925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923925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923925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3925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425" name="AutoShape 4"/>
        <xdr:cNvSpPr>
          <a:spLocks noChangeAspect="1" noChangeArrowheads="1"/>
        </xdr:cNvSpPr>
      </xdr:nvSpPr>
      <xdr:spPr bwMode="auto">
        <a:xfrm>
          <a:off x="923925" y="384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254</xdr:row>
      <xdr:rowOff>160020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817245" y="38481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254</xdr:row>
      <xdr:rowOff>160020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817245" y="38481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923925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923925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3925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431" name="AutoShape 4"/>
        <xdr:cNvSpPr>
          <a:spLocks noChangeAspect="1" noChangeArrowheads="1"/>
        </xdr:cNvSpPr>
      </xdr:nvSpPr>
      <xdr:spPr bwMode="auto">
        <a:xfrm>
          <a:off x="923925" y="384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254</xdr:row>
      <xdr:rowOff>160020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817245" y="38481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254</xdr:row>
      <xdr:rowOff>160020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817245" y="38481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16463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817245" y="384810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14894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817245" y="384810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16799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817245" y="384810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16799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817245" y="384810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16463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817245" y="384810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14894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817245" y="384810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14894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817245" y="384810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16463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817245" y="384810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16463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817245" y="384810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14894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817245" y="384810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16799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817245" y="384810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16799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817245" y="384810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16463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817245" y="384810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14894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817245" y="384810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14894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817245" y="384810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344805</xdr:colOff>
      <xdr:row>255</xdr:row>
      <xdr:rowOff>16463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817245" y="384810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83820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885825" y="59693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83820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885825" y="59693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83820</xdr:rowOff>
    </xdr:to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885825" y="59693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76200</xdr:rowOff>
    </xdr:to>
    <xdr:sp macro="" textlink="">
      <xdr:nvSpPr>
        <xdr:cNvPr id="453" name="AutoShape 4"/>
        <xdr:cNvSpPr>
          <a:spLocks noChangeAspect="1" noChangeArrowheads="1"/>
        </xdr:cNvSpPr>
      </xdr:nvSpPr>
      <xdr:spPr bwMode="auto">
        <a:xfrm>
          <a:off x="885825" y="596931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645</xdr:row>
      <xdr:rowOff>160020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883920" y="59693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645</xdr:row>
      <xdr:rowOff>160020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883920" y="59693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83820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885825" y="59693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83820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885825" y="59693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83820</xdr:rowOff>
    </xdr:to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885825" y="59693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645</xdr:row>
      <xdr:rowOff>0</xdr:rowOff>
    </xdr:from>
    <xdr:to>
      <xdr:col>2</xdr:col>
      <xdr:colOff>502920</xdr:colOff>
      <xdr:row>645</xdr:row>
      <xdr:rowOff>76200</xdr:rowOff>
    </xdr:to>
    <xdr:sp macro="" textlink="">
      <xdr:nvSpPr>
        <xdr:cNvPr id="467" name="AutoShape 4"/>
        <xdr:cNvSpPr>
          <a:spLocks noChangeAspect="1" noChangeArrowheads="1"/>
        </xdr:cNvSpPr>
      </xdr:nvSpPr>
      <xdr:spPr bwMode="auto">
        <a:xfrm>
          <a:off x="885825" y="596931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645</xdr:row>
      <xdr:rowOff>160020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883920" y="59693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645</xdr:row>
      <xdr:rowOff>160020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883920" y="59693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9575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883920" y="59693175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9575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883920" y="59693175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885825" y="59531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885825" y="59531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885825" y="59531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529" name="AutoShape 4"/>
        <xdr:cNvSpPr>
          <a:spLocks noChangeAspect="1" noChangeArrowheads="1"/>
        </xdr:cNvSpPr>
      </xdr:nvSpPr>
      <xdr:spPr bwMode="auto">
        <a:xfrm>
          <a:off x="885825" y="59531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883920" y="595312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883920" y="595312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540" name="AutoShape 1"/>
        <xdr:cNvSpPr>
          <a:spLocks noChangeAspect="1" noChangeArrowheads="1"/>
        </xdr:cNvSpPr>
      </xdr:nvSpPr>
      <xdr:spPr bwMode="auto">
        <a:xfrm>
          <a:off x="885825" y="59531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885825" y="59531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885825" y="59531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543" name="AutoShape 4"/>
        <xdr:cNvSpPr>
          <a:spLocks noChangeAspect="1" noChangeArrowheads="1"/>
        </xdr:cNvSpPr>
      </xdr:nvSpPr>
      <xdr:spPr bwMode="auto">
        <a:xfrm>
          <a:off x="885825" y="59531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883920" y="595312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883920" y="595312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883920" y="595312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883920" y="595312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153347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883920" y="595312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138107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883920" y="595312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130487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883920" y="595312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130487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883920" y="595312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153347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883920" y="595312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138107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883920" y="595312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138107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883920" y="595312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153347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883920" y="595312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153347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883920" y="595312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138107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883920" y="595312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130487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883920" y="595312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130487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883920" y="595312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153347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883920" y="595312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138107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883920" y="595312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138107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883920" y="595312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449580</xdr:colOff>
      <xdr:row>646</xdr:row>
      <xdr:rowOff>153347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883920" y="595312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138107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883920" y="595312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130487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883920" y="595312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122867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883920" y="595312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122867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883920" y="595312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138107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883920" y="595312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130487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883920" y="595312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130487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883920" y="595312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138107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883920" y="595312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138107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883920" y="595312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130487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883920" y="595312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122867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883920" y="595312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122867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883920" y="595312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138107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883920" y="595312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130487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883920" y="595312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130487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883920" y="595312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138107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883920" y="595312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153347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883920" y="595312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646</xdr:row>
      <xdr:rowOff>160967</xdr:rowOff>
    </xdr:to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883920" y="595312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645</xdr:row>
      <xdr:rowOff>0</xdr:rowOff>
    </xdr:from>
    <xdr:to>
      <xdr:col>2</xdr:col>
      <xdr:colOff>388620</xdr:colOff>
      <xdr:row>647</xdr:row>
      <xdr:rowOff>21902</xdr:rowOff>
    </xdr:to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883920" y="595312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885825" y="58883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885825" y="58883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885825" y="58883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669" name="AutoShape 4"/>
        <xdr:cNvSpPr>
          <a:spLocks noChangeAspect="1" noChangeArrowheads="1"/>
        </xdr:cNvSpPr>
      </xdr:nvSpPr>
      <xdr:spPr bwMode="auto">
        <a:xfrm>
          <a:off x="885825" y="588835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883920" y="58883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883920" y="58883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885825" y="58883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885825" y="58883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885825" y="58883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683" name="AutoShape 4"/>
        <xdr:cNvSpPr>
          <a:spLocks noChangeAspect="1" noChangeArrowheads="1"/>
        </xdr:cNvSpPr>
      </xdr:nvSpPr>
      <xdr:spPr bwMode="auto">
        <a:xfrm>
          <a:off x="885825" y="588835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883920" y="58883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883920" y="58883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883920" y="58883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883920" y="58883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310341"/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883920" y="58883550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95101"/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883920" y="58883550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87481"/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883920" y="58883550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87481"/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883920" y="58883550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310341"/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883920" y="58883550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95101"/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883920" y="58883550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95101"/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883920" y="58883550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310341"/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883920" y="58883550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310341"/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883920" y="58883550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95101"/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883920" y="58883550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87481"/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883920" y="58883550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87481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883920" y="58883550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310341"/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883920" y="58883550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95101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883920" y="58883550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295101"/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883920" y="58883550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310341"/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883920" y="58883550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95101"/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883920" y="58883550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87481"/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883920" y="58883550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79861"/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883920" y="58883550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79861"/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883920" y="58883550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95101"/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883920" y="58883550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87481"/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883920" y="58883550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87481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883920" y="58883550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95101"/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883920" y="58883550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95101"/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883920" y="58883550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87481"/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883920" y="58883550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79861"/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883920" y="58883550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79861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883920" y="58883550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95101"/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883920" y="58883550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87481"/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883920" y="58883550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87481"/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883920" y="58883550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295101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883920" y="58883550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0341"/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883920" y="58883550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17961"/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883920" y="58883550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325581"/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883920" y="58883550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885825" y="590454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885825" y="590454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885825" y="590454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809" name="AutoShape 4"/>
        <xdr:cNvSpPr>
          <a:spLocks noChangeAspect="1" noChangeArrowheads="1"/>
        </xdr:cNvSpPr>
      </xdr:nvSpPr>
      <xdr:spPr bwMode="auto">
        <a:xfrm>
          <a:off x="885825" y="590454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883920" y="590454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883920" y="590454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885825" y="590454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885825" y="590454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885825" y="590454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823" name="AutoShape 4"/>
        <xdr:cNvSpPr>
          <a:spLocks noChangeAspect="1" noChangeArrowheads="1"/>
        </xdr:cNvSpPr>
      </xdr:nvSpPr>
      <xdr:spPr bwMode="auto">
        <a:xfrm>
          <a:off x="885825" y="590454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883920" y="590454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883920" y="590454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883920" y="590454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80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883920" y="590454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882" name="AutoShape 2"/>
        <xdr:cNvSpPr>
          <a:spLocks noChangeAspect="1" noChangeArrowheads="1"/>
        </xdr:cNvSpPr>
      </xdr:nvSpPr>
      <xdr:spPr bwMode="auto">
        <a:xfrm>
          <a:off x="883920" y="590454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883" name="AutoShape 2"/>
        <xdr:cNvSpPr>
          <a:spLocks noChangeAspect="1" noChangeArrowheads="1"/>
        </xdr:cNvSpPr>
      </xdr:nvSpPr>
      <xdr:spPr bwMode="auto">
        <a:xfrm>
          <a:off x="883920" y="590454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883920" y="590454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883920" y="590454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883920" y="590454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883920" y="590454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883920" y="590454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883920" y="590454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883920" y="590454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883920" y="590454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883920" y="590454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883920" y="590454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883920" y="590454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883920" y="590454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883920" y="590454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883920" y="590454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883920" y="590454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883920" y="590454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883920" y="590454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883920" y="590454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883920" y="590454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883920" y="590454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883920" y="590454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883920" y="590454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883920" y="590454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883920" y="590454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883920" y="590454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883920" y="590454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883920" y="590454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883920" y="590454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883920" y="590454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883920" y="590454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883920" y="590454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883920" y="590454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25581"/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883920" y="590454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885825" y="59369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885825" y="59369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885825" y="59369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949" name="AutoShape 4"/>
        <xdr:cNvSpPr>
          <a:spLocks noChangeAspect="1" noChangeArrowheads="1"/>
        </xdr:cNvSpPr>
      </xdr:nvSpPr>
      <xdr:spPr bwMode="auto">
        <a:xfrm>
          <a:off x="885825" y="593693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883920" y="59369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883920" y="59369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885825" y="59369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885825" y="59369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83820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885825" y="59369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645</xdr:row>
      <xdr:rowOff>0</xdr:rowOff>
    </xdr:from>
    <xdr:ext cx="502920" cy="76200"/>
    <xdr:sp macro="" textlink="">
      <xdr:nvSpPr>
        <xdr:cNvPr id="963" name="AutoShape 4"/>
        <xdr:cNvSpPr>
          <a:spLocks noChangeAspect="1" noChangeArrowheads="1"/>
        </xdr:cNvSpPr>
      </xdr:nvSpPr>
      <xdr:spPr bwMode="auto">
        <a:xfrm>
          <a:off x="885825" y="593693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883920" y="59369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60020"/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883920" y="59369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49580" cy="173181"/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883920" y="59369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88620" cy="173181"/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883920" y="59369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883920" y="59369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883920" y="59369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883920" y="59369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883920" y="59369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883920" y="59369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883920" y="59369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883920" y="59369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883920" y="59369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883920" y="59369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883920" y="59369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883920" y="59369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87481"/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883920" y="59369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883920" y="59369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883920" y="59369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295101"/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883920" y="59369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451485" cy="310341"/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883920" y="59369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883920" y="59369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883920" y="59369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883920" y="59369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883920" y="59369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883920" y="59369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883920" y="59369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883920" y="59369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883920" y="59369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883920" y="59369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883920" y="59369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883920" y="59369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79861"/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883920" y="59369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883920" y="59369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883920" y="59369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87481"/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883920" y="59369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295101"/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883920" y="59369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58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60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61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0341"/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883920" y="59369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645</xdr:row>
      <xdr:rowOff>0</xdr:rowOff>
    </xdr:from>
    <xdr:ext cx="390525" cy="317961"/>
    <xdr:sp macro="" textlink="">
      <xdr:nvSpPr>
        <xdr:cNvPr id="1072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600</xdr:row>
      <xdr:rowOff>0</xdr:rowOff>
    </xdr:from>
    <xdr:ext cx="390525" cy="317961"/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883920" y="59369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292186</xdr:rowOff>
    </xdr:to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284566</xdr:rowOff>
    </xdr:to>
    <xdr:sp macro="" textlink="">
      <xdr:nvSpPr>
        <xdr:cNvPr id="114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269326</xdr:rowOff>
    </xdr:to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269326</xdr:rowOff>
    </xdr:to>
    <xdr:sp macro="" textlink="">
      <xdr:nvSpPr>
        <xdr:cNvPr id="1146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292186</xdr:rowOff>
    </xdr:to>
    <xdr:sp macro="" textlink="">
      <xdr:nvSpPr>
        <xdr:cNvPr id="114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284566</xdr:rowOff>
    </xdr:to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284566</xdr:rowOff>
    </xdr:to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292186</xdr:rowOff>
    </xdr:to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292186</xdr:rowOff>
    </xdr:to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284566</xdr:rowOff>
    </xdr:to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269326</xdr:rowOff>
    </xdr:to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269326</xdr:rowOff>
    </xdr:to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292186</xdr:rowOff>
    </xdr:to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284566</xdr:rowOff>
    </xdr:to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284566</xdr:rowOff>
    </xdr:to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292186</xdr:rowOff>
    </xdr:to>
    <xdr:sp macro="" textlink="">
      <xdr:nvSpPr>
        <xdr:cNvPr id="115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297037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281797</xdr:rowOff>
    </xdr:to>
    <xdr:sp macro="" textlink="">
      <xdr:nvSpPr>
        <xdr:cNvPr id="116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274177</xdr:rowOff>
    </xdr:to>
    <xdr:sp macro="" textlink="">
      <xdr:nvSpPr>
        <xdr:cNvPr id="1161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274177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297037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281797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281797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297037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297037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281797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274177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274177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297037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281797</xdr:rowOff>
    </xdr:to>
    <xdr:sp macro="" textlink="">
      <xdr:nvSpPr>
        <xdr:cNvPr id="117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281797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449580</xdr:colOff>
      <xdr:row>86</xdr:row>
      <xdr:rowOff>297037</xdr:rowOff>
    </xdr:to>
    <xdr:sp macro="" textlink="">
      <xdr:nvSpPr>
        <xdr:cNvPr id="117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299808</xdr:rowOff>
    </xdr:to>
    <xdr:sp macro="" textlink="">
      <xdr:nvSpPr>
        <xdr:cNvPr id="1175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292188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276948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276948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299808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292188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292188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299808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299808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292188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276948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299808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292188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292188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299808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20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20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86</xdr:row>
      <xdr:rowOff>0</xdr:rowOff>
    </xdr:from>
    <xdr:to>
      <xdr:col>2</xdr:col>
      <xdr:colOff>450043</xdr:colOff>
      <xdr:row>86</xdr:row>
      <xdr:rowOff>234693</xdr:rowOff>
    </xdr:to>
    <xdr:sp macro="" textlink="">
      <xdr:nvSpPr>
        <xdr:cNvPr id="120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923925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75" name="AutoShape 2"/>
        <xdr:cNvSpPr>
          <a:spLocks noChangeAspect="1" noChangeArrowheads="1"/>
        </xdr:cNvSpPr>
      </xdr:nvSpPr>
      <xdr:spPr bwMode="auto">
        <a:xfrm>
          <a:off x="923925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3925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1077" name="AutoShape 4"/>
        <xdr:cNvSpPr>
          <a:spLocks noChangeAspect="1" noChangeArrowheads="1"/>
        </xdr:cNvSpPr>
      </xdr:nvSpPr>
      <xdr:spPr bwMode="auto">
        <a:xfrm>
          <a:off x="923925" y="3524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817245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817245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923925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923925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83820</xdr:rowOff>
    </xdr:to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923925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502920</xdr:colOff>
      <xdr:row>254</xdr:row>
      <xdr:rowOff>76200</xdr:rowOff>
    </xdr:to>
    <xdr:sp macro="" textlink="">
      <xdr:nvSpPr>
        <xdr:cNvPr id="1083" name="AutoShape 4"/>
        <xdr:cNvSpPr>
          <a:spLocks noChangeAspect="1" noChangeArrowheads="1"/>
        </xdr:cNvSpPr>
      </xdr:nvSpPr>
      <xdr:spPr bwMode="auto">
        <a:xfrm>
          <a:off x="923925" y="3524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817245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254</xdr:row>
      <xdr:rowOff>160020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817245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121125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817245" y="352425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104989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817245" y="352425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97369</xdr:rowOff>
    </xdr:to>
    <xdr:sp macro="" textlink="">
      <xdr:nvSpPr>
        <xdr:cNvPr id="1088" name="AutoShape 2"/>
        <xdr:cNvSpPr>
          <a:spLocks noChangeAspect="1" noChangeArrowheads="1"/>
        </xdr:cNvSpPr>
      </xdr:nvSpPr>
      <xdr:spPr bwMode="auto">
        <a:xfrm>
          <a:off x="817245" y="352425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97369</xdr:rowOff>
    </xdr:to>
    <xdr:sp macro="" textlink="">
      <xdr:nvSpPr>
        <xdr:cNvPr id="1089" name="AutoShape 2"/>
        <xdr:cNvSpPr>
          <a:spLocks noChangeAspect="1" noChangeArrowheads="1"/>
        </xdr:cNvSpPr>
      </xdr:nvSpPr>
      <xdr:spPr bwMode="auto">
        <a:xfrm>
          <a:off x="817245" y="352425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121125</xdr:rowOff>
    </xdr:to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817245" y="352425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104989</xdr:rowOff>
    </xdr:to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817245" y="352425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104989</xdr:rowOff>
    </xdr:to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817245" y="352425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121125</xdr:rowOff>
    </xdr:to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817245" y="352425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121125</xdr:rowOff>
    </xdr:to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817245" y="352425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104989</xdr:rowOff>
    </xdr:to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817245" y="352425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97369</xdr:rowOff>
    </xdr:to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817245" y="352425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97369</xdr:rowOff>
    </xdr:to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817245" y="3524250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121125</xdr:rowOff>
    </xdr:to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817245" y="352425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104989</xdr:rowOff>
    </xdr:to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817245" y="352425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104989</xdr:rowOff>
    </xdr:to>
    <xdr:sp macro="" textlink="">
      <xdr:nvSpPr>
        <xdr:cNvPr id="1100" name="AutoShape 2"/>
        <xdr:cNvSpPr>
          <a:spLocks noChangeAspect="1" noChangeArrowheads="1"/>
        </xdr:cNvSpPr>
      </xdr:nvSpPr>
      <xdr:spPr bwMode="auto">
        <a:xfrm>
          <a:off x="817245" y="3524250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254</xdr:row>
      <xdr:rowOff>0</xdr:rowOff>
    </xdr:from>
    <xdr:to>
      <xdr:col>2</xdr:col>
      <xdr:colOff>449580</xdr:colOff>
      <xdr:row>259</xdr:row>
      <xdr:rowOff>121125</xdr:rowOff>
    </xdr:to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817245" y="3524250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1246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124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54285</xdr:rowOff>
    </xdr:to>
    <xdr:sp macro="" textlink="">
      <xdr:nvSpPr>
        <xdr:cNvPr id="124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69525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77145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126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1262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126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59136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66756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449580</xdr:colOff>
      <xdr:row>257</xdr:row>
      <xdr:rowOff>81996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61907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61907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61907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77147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84767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256</xdr:row>
      <xdr:rowOff>0</xdr:rowOff>
    </xdr:from>
    <xdr:to>
      <xdr:col>2</xdr:col>
      <xdr:colOff>450043</xdr:colOff>
      <xdr:row>257</xdr:row>
      <xdr:rowOff>18756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284</xdr:row>
      <xdr:rowOff>106680</xdr:rowOff>
    </xdr:from>
    <xdr:to>
      <xdr:col>2</xdr:col>
      <xdr:colOff>2286000</xdr:colOff>
      <xdr:row>285</xdr:row>
      <xdr:rowOff>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2908935" y="563118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294</xdr:row>
      <xdr:rowOff>106680</xdr:rowOff>
    </xdr:from>
    <xdr:to>
      <xdr:col>2</xdr:col>
      <xdr:colOff>2286000</xdr:colOff>
      <xdr:row>295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2908935" y="822198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295</xdr:row>
      <xdr:rowOff>106680</xdr:rowOff>
    </xdr:from>
    <xdr:to>
      <xdr:col>2</xdr:col>
      <xdr:colOff>2286000</xdr:colOff>
      <xdr:row>296</xdr:row>
      <xdr:rowOff>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2908935" y="854583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283</xdr:row>
      <xdr:rowOff>106680</xdr:rowOff>
    </xdr:from>
    <xdr:to>
      <xdr:col>2</xdr:col>
      <xdr:colOff>2286000</xdr:colOff>
      <xdr:row>284</xdr:row>
      <xdr:rowOff>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2908935" y="546925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83820</xdr:rowOff>
    </xdr:to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885825" y="60807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83820</xdr:rowOff>
    </xdr:to>
    <xdr:sp macro="" textlink="">
      <xdr:nvSpPr>
        <xdr:cNvPr id="1306" name="AutoShape 2"/>
        <xdr:cNvSpPr>
          <a:spLocks noChangeAspect="1" noChangeArrowheads="1"/>
        </xdr:cNvSpPr>
      </xdr:nvSpPr>
      <xdr:spPr bwMode="auto">
        <a:xfrm>
          <a:off x="885825" y="60807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83820</xdr:rowOff>
    </xdr:to>
    <xdr:sp macro="" textlink="">
      <xdr:nvSpPr>
        <xdr:cNvPr id="1307" name="AutoShape 3"/>
        <xdr:cNvSpPr>
          <a:spLocks noChangeAspect="1" noChangeArrowheads="1"/>
        </xdr:cNvSpPr>
      </xdr:nvSpPr>
      <xdr:spPr bwMode="auto">
        <a:xfrm>
          <a:off x="885825" y="60807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76200</xdr:rowOff>
    </xdr:to>
    <xdr:sp macro="" textlink="">
      <xdr:nvSpPr>
        <xdr:cNvPr id="1308" name="AutoShape 4"/>
        <xdr:cNvSpPr>
          <a:spLocks noChangeAspect="1" noChangeArrowheads="1"/>
        </xdr:cNvSpPr>
      </xdr:nvSpPr>
      <xdr:spPr bwMode="auto">
        <a:xfrm>
          <a:off x="885825" y="60807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1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2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3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160020</xdr:rowOff>
    </xdr:to>
    <xdr:sp macro="" textlink="">
      <xdr:nvSpPr>
        <xdr:cNvPr id="1314" name="AutoShape 2"/>
        <xdr:cNvSpPr>
          <a:spLocks noChangeAspect="1" noChangeArrowheads="1"/>
        </xdr:cNvSpPr>
      </xdr:nvSpPr>
      <xdr:spPr bwMode="auto">
        <a:xfrm>
          <a:off x="883920" y="608076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160020</xdr:rowOff>
    </xdr:to>
    <xdr:sp macro="" textlink="">
      <xdr:nvSpPr>
        <xdr:cNvPr id="1315" name="AutoShape 2"/>
        <xdr:cNvSpPr>
          <a:spLocks noChangeAspect="1" noChangeArrowheads="1"/>
        </xdr:cNvSpPr>
      </xdr:nvSpPr>
      <xdr:spPr bwMode="auto">
        <a:xfrm>
          <a:off x="883920" y="608076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6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7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18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83820</xdr:rowOff>
    </xdr:to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885825" y="60807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83820</xdr:rowOff>
    </xdr:to>
    <xdr:sp macro="" textlink="">
      <xdr:nvSpPr>
        <xdr:cNvPr id="1320" name="AutoShape 2"/>
        <xdr:cNvSpPr>
          <a:spLocks noChangeAspect="1" noChangeArrowheads="1"/>
        </xdr:cNvSpPr>
      </xdr:nvSpPr>
      <xdr:spPr bwMode="auto">
        <a:xfrm>
          <a:off x="885825" y="60807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83820</xdr:rowOff>
    </xdr:to>
    <xdr:sp macro="" textlink="">
      <xdr:nvSpPr>
        <xdr:cNvPr id="1321" name="AutoShape 3"/>
        <xdr:cNvSpPr>
          <a:spLocks noChangeAspect="1" noChangeArrowheads="1"/>
        </xdr:cNvSpPr>
      </xdr:nvSpPr>
      <xdr:spPr bwMode="auto">
        <a:xfrm>
          <a:off x="885825" y="608076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644</xdr:row>
      <xdr:rowOff>0</xdr:rowOff>
    </xdr:from>
    <xdr:to>
      <xdr:col>2</xdr:col>
      <xdr:colOff>502920</xdr:colOff>
      <xdr:row>644</xdr:row>
      <xdr:rowOff>76200</xdr:rowOff>
    </xdr:to>
    <xdr:sp macro="" textlink="">
      <xdr:nvSpPr>
        <xdr:cNvPr id="1322" name="AutoShape 4"/>
        <xdr:cNvSpPr>
          <a:spLocks noChangeAspect="1" noChangeArrowheads="1"/>
        </xdr:cNvSpPr>
      </xdr:nvSpPr>
      <xdr:spPr bwMode="auto">
        <a:xfrm>
          <a:off x="885825" y="608076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23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24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25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26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27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160020</xdr:rowOff>
    </xdr:to>
    <xdr:sp macro="" textlink="">
      <xdr:nvSpPr>
        <xdr:cNvPr id="1328" name="AutoShape 2"/>
        <xdr:cNvSpPr>
          <a:spLocks noChangeAspect="1" noChangeArrowheads="1"/>
        </xdr:cNvSpPr>
      </xdr:nvSpPr>
      <xdr:spPr bwMode="auto">
        <a:xfrm>
          <a:off x="883920" y="608076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160020</xdr:rowOff>
    </xdr:to>
    <xdr:sp macro="" textlink="">
      <xdr:nvSpPr>
        <xdr:cNvPr id="1329" name="AutoShape 2"/>
        <xdr:cNvSpPr>
          <a:spLocks noChangeAspect="1" noChangeArrowheads="1"/>
        </xdr:cNvSpPr>
      </xdr:nvSpPr>
      <xdr:spPr bwMode="auto">
        <a:xfrm>
          <a:off x="883920" y="6080760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30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31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449580</xdr:colOff>
      <xdr:row>644</xdr:row>
      <xdr:rowOff>167466</xdr:rowOff>
    </xdr:to>
    <xdr:sp macro="" textlink="">
      <xdr:nvSpPr>
        <xdr:cNvPr id="1332" name="AutoShape 2"/>
        <xdr:cNvSpPr>
          <a:spLocks noChangeAspect="1" noChangeArrowheads="1"/>
        </xdr:cNvSpPr>
      </xdr:nvSpPr>
      <xdr:spPr bwMode="auto">
        <a:xfrm>
          <a:off x="883920" y="60807600"/>
          <a:ext cx="45148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3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4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5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6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7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8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39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0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1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2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3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4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5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6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7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8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49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0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1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2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3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4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5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6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7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8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59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0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1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2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3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4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5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6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7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8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69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0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1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2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3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4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5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6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7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8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79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644</xdr:row>
      <xdr:rowOff>0</xdr:rowOff>
    </xdr:from>
    <xdr:to>
      <xdr:col>2</xdr:col>
      <xdr:colOff>388620</xdr:colOff>
      <xdr:row>644</xdr:row>
      <xdr:rowOff>167466</xdr:rowOff>
    </xdr:to>
    <xdr:sp macro="" textlink="">
      <xdr:nvSpPr>
        <xdr:cNvPr id="1380" name="AutoShape 2"/>
        <xdr:cNvSpPr>
          <a:spLocks noChangeAspect="1" noChangeArrowheads="1"/>
        </xdr:cNvSpPr>
      </xdr:nvSpPr>
      <xdr:spPr bwMode="auto">
        <a:xfrm>
          <a:off x="883920" y="60807600"/>
          <a:ext cx="390525" cy="16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885825" y="60645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1382" name="AutoShape 2"/>
        <xdr:cNvSpPr>
          <a:spLocks noChangeAspect="1" noChangeArrowheads="1"/>
        </xdr:cNvSpPr>
      </xdr:nvSpPr>
      <xdr:spPr bwMode="auto">
        <a:xfrm>
          <a:off x="885825" y="60645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1383" name="AutoShape 3"/>
        <xdr:cNvSpPr>
          <a:spLocks noChangeAspect="1" noChangeArrowheads="1"/>
        </xdr:cNvSpPr>
      </xdr:nvSpPr>
      <xdr:spPr bwMode="auto">
        <a:xfrm>
          <a:off x="885825" y="60645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76200"/>
    <xdr:sp macro="" textlink="">
      <xdr:nvSpPr>
        <xdr:cNvPr id="1384" name="AutoShape 4"/>
        <xdr:cNvSpPr>
          <a:spLocks noChangeAspect="1" noChangeArrowheads="1"/>
        </xdr:cNvSpPr>
      </xdr:nvSpPr>
      <xdr:spPr bwMode="auto">
        <a:xfrm>
          <a:off x="885825" y="60645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85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86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87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88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89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1390" name="AutoShape 2"/>
        <xdr:cNvSpPr>
          <a:spLocks noChangeAspect="1" noChangeArrowheads="1"/>
        </xdr:cNvSpPr>
      </xdr:nvSpPr>
      <xdr:spPr bwMode="auto">
        <a:xfrm>
          <a:off x="883920" y="606456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1391" name="AutoShape 2"/>
        <xdr:cNvSpPr>
          <a:spLocks noChangeAspect="1" noChangeArrowheads="1"/>
        </xdr:cNvSpPr>
      </xdr:nvSpPr>
      <xdr:spPr bwMode="auto">
        <a:xfrm>
          <a:off x="883920" y="606456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92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93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94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885825" y="60645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1396" name="AutoShape 2"/>
        <xdr:cNvSpPr>
          <a:spLocks noChangeAspect="1" noChangeArrowheads="1"/>
        </xdr:cNvSpPr>
      </xdr:nvSpPr>
      <xdr:spPr bwMode="auto">
        <a:xfrm>
          <a:off x="885825" y="60645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1397" name="AutoShape 3"/>
        <xdr:cNvSpPr>
          <a:spLocks noChangeAspect="1" noChangeArrowheads="1"/>
        </xdr:cNvSpPr>
      </xdr:nvSpPr>
      <xdr:spPr bwMode="auto">
        <a:xfrm>
          <a:off x="885825" y="60645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76200"/>
    <xdr:sp macro="" textlink="">
      <xdr:nvSpPr>
        <xdr:cNvPr id="1398" name="AutoShape 4"/>
        <xdr:cNvSpPr>
          <a:spLocks noChangeAspect="1" noChangeArrowheads="1"/>
        </xdr:cNvSpPr>
      </xdr:nvSpPr>
      <xdr:spPr bwMode="auto">
        <a:xfrm>
          <a:off x="885825" y="60645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399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0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1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2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3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1404" name="AutoShape 2"/>
        <xdr:cNvSpPr>
          <a:spLocks noChangeAspect="1" noChangeArrowheads="1"/>
        </xdr:cNvSpPr>
      </xdr:nvSpPr>
      <xdr:spPr bwMode="auto">
        <a:xfrm>
          <a:off x="883920" y="606456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1405" name="AutoShape 2"/>
        <xdr:cNvSpPr>
          <a:spLocks noChangeAspect="1" noChangeArrowheads="1"/>
        </xdr:cNvSpPr>
      </xdr:nvSpPr>
      <xdr:spPr bwMode="auto">
        <a:xfrm>
          <a:off x="883920" y="606456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6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7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1408" name="AutoShape 2"/>
        <xdr:cNvSpPr>
          <a:spLocks noChangeAspect="1" noChangeArrowheads="1"/>
        </xdr:cNvSpPr>
      </xdr:nvSpPr>
      <xdr:spPr bwMode="auto">
        <a:xfrm>
          <a:off x="883920" y="606456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09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0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2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3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4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5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6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7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8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19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0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1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2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3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4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5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6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7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8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29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0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1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2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3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4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5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6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7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8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39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0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1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2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3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4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5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6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7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8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49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0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1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2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3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4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5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1456" name="AutoShape 2"/>
        <xdr:cNvSpPr>
          <a:spLocks noChangeAspect="1" noChangeArrowheads="1"/>
        </xdr:cNvSpPr>
      </xdr:nvSpPr>
      <xdr:spPr bwMode="auto">
        <a:xfrm>
          <a:off x="883920" y="606456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1457" name="AutoShape 2"/>
        <xdr:cNvSpPr>
          <a:spLocks noChangeAspect="1" noChangeArrowheads="1"/>
        </xdr:cNvSpPr>
      </xdr:nvSpPr>
      <xdr:spPr bwMode="auto">
        <a:xfrm>
          <a:off x="883920" y="606456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1458" name="AutoShape 2"/>
        <xdr:cNvSpPr>
          <a:spLocks noChangeAspect="1" noChangeArrowheads="1"/>
        </xdr:cNvSpPr>
      </xdr:nvSpPr>
      <xdr:spPr bwMode="auto">
        <a:xfrm>
          <a:off x="883920" y="606456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1459" name="AutoShape 2"/>
        <xdr:cNvSpPr>
          <a:spLocks noChangeAspect="1" noChangeArrowheads="1"/>
        </xdr:cNvSpPr>
      </xdr:nvSpPr>
      <xdr:spPr bwMode="auto">
        <a:xfrm>
          <a:off x="883920" y="606456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1460" name="AutoShape 2"/>
        <xdr:cNvSpPr>
          <a:spLocks noChangeAspect="1" noChangeArrowheads="1"/>
        </xdr:cNvSpPr>
      </xdr:nvSpPr>
      <xdr:spPr bwMode="auto">
        <a:xfrm>
          <a:off x="883920" y="606456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1461" name="AutoShape 2"/>
        <xdr:cNvSpPr>
          <a:spLocks noChangeAspect="1" noChangeArrowheads="1"/>
        </xdr:cNvSpPr>
      </xdr:nvSpPr>
      <xdr:spPr bwMode="auto">
        <a:xfrm>
          <a:off x="883920" y="606456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1462" name="AutoShape 2"/>
        <xdr:cNvSpPr>
          <a:spLocks noChangeAspect="1" noChangeArrowheads="1"/>
        </xdr:cNvSpPr>
      </xdr:nvSpPr>
      <xdr:spPr bwMode="auto">
        <a:xfrm>
          <a:off x="883920" y="606456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1463" name="AutoShape 2"/>
        <xdr:cNvSpPr>
          <a:spLocks noChangeAspect="1" noChangeArrowheads="1"/>
        </xdr:cNvSpPr>
      </xdr:nvSpPr>
      <xdr:spPr bwMode="auto">
        <a:xfrm>
          <a:off x="883920" y="606456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1464" name="AutoShape 2"/>
        <xdr:cNvSpPr>
          <a:spLocks noChangeAspect="1" noChangeArrowheads="1"/>
        </xdr:cNvSpPr>
      </xdr:nvSpPr>
      <xdr:spPr bwMode="auto">
        <a:xfrm>
          <a:off x="883920" y="606456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1465" name="AutoShape 2"/>
        <xdr:cNvSpPr>
          <a:spLocks noChangeAspect="1" noChangeArrowheads="1"/>
        </xdr:cNvSpPr>
      </xdr:nvSpPr>
      <xdr:spPr bwMode="auto">
        <a:xfrm>
          <a:off x="883920" y="606456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1466" name="AutoShape 2"/>
        <xdr:cNvSpPr>
          <a:spLocks noChangeAspect="1" noChangeArrowheads="1"/>
        </xdr:cNvSpPr>
      </xdr:nvSpPr>
      <xdr:spPr bwMode="auto">
        <a:xfrm>
          <a:off x="883920" y="606456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1467" name="AutoShape 2"/>
        <xdr:cNvSpPr>
          <a:spLocks noChangeAspect="1" noChangeArrowheads="1"/>
        </xdr:cNvSpPr>
      </xdr:nvSpPr>
      <xdr:spPr bwMode="auto">
        <a:xfrm>
          <a:off x="883920" y="606456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1468" name="AutoShape 2"/>
        <xdr:cNvSpPr>
          <a:spLocks noChangeAspect="1" noChangeArrowheads="1"/>
        </xdr:cNvSpPr>
      </xdr:nvSpPr>
      <xdr:spPr bwMode="auto">
        <a:xfrm>
          <a:off x="883920" y="6064567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1469" name="AutoShape 2"/>
        <xdr:cNvSpPr>
          <a:spLocks noChangeAspect="1" noChangeArrowheads="1"/>
        </xdr:cNvSpPr>
      </xdr:nvSpPr>
      <xdr:spPr bwMode="auto">
        <a:xfrm>
          <a:off x="883920" y="606456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1470" name="AutoShape 2"/>
        <xdr:cNvSpPr>
          <a:spLocks noChangeAspect="1" noChangeArrowheads="1"/>
        </xdr:cNvSpPr>
      </xdr:nvSpPr>
      <xdr:spPr bwMode="auto">
        <a:xfrm>
          <a:off x="883920" y="606456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1471" name="AutoShape 2"/>
        <xdr:cNvSpPr>
          <a:spLocks noChangeAspect="1" noChangeArrowheads="1"/>
        </xdr:cNvSpPr>
      </xdr:nvSpPr>
      <xdr:spPr bwMode="auto">
        <a:xfrm>
          <a:off x="883920" y="6064567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1472" name="AutoShape 2"/>
        <xdr:cNvSpPr>
          <a:spLocks noChangeAspect="1" noChangeArrowheads="1"/>
        </xdr:cNvSpPr>
      </xdr:nvSpPr>
      <xdr:spPr bwMode="auto">
        <a:xfrm>
          <a:off x="883920" y="6064567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1473" name="AutoShape 2"/>
        <xdr:cNvSpPr>
          <a:spLocks noChangeAspect="1" noChangeArrowheads="1"/>
        </xdr:cNvSpPr>
      </xdr:nvSpPr>
      <xdr:spPr bwMode="auto">
        <a:xfrm>
          <a:off x="883920" y="606456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1474" name="AutoShape 2"/>
        <xdr:cNvSpPr>
          <a:spLocks noChangeAspect="1" noChangeArrowheads="1"/>
        </xdr:cNvSpPr>
      </xdr:nvSpPr>
      <xdr:spPr bwMode="auto">
        <a:xfrm>
          <a:off x="883920" y="606456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1475" name="AutoShape 2"/>
        <xdr:cNvSpPr>
          <a:spLocks noChangeAspect="1" noChangeArrowheads="1"/>
        </xdr:cNvSpPr>
      </xdr:nvSpPr>
      <xdr:spPr bwMode="auto">
        <a:xfrm>
          <a:off x="883920" y="606456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1476" name="AutoShape 2"/>
        <xdr:cNvSpPr>
          <a:spLocks noChangeAspect="1" noChangeArrowheads="1"/>
        </xdr:cNvSpPr>
      </xdr:nvSpPr>
      <xdr:spPr bwMode="auto">
        <a:xfrm>
          <a:off x="883920" y="606456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1477" name="AutoShape 2"/>
        <xdr:cNvSpPr>
          <a:spLocks noChangeAspect="1" noChangeArrowheads="1"/>
        </xdr:cNvSpPr>
      </xdr:nvSpPr>
      <xdr:spPr bwMode="auto">
        <a:xfrm>
          <a:off x="883920" y="606456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1478" name="AutoShape 2"/>
        <xdr:cNvSpPr>
          <a:spLocks noChangeAspect="1" noChangeArrowheads="1"/>
        </xdr:cNvSpPr>
      </xdr:nvSpPr>
      <xdr:spPr bwMode="auto">
        <a:xfrm>
          <a:off x="883920" y="606456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1479" name="AutoShape 2"/>
        <xdr:cNvSpPr>
          <a:spLocks noChangeAspect="1" noChangeArrowheads="1"/>
        </xdr:cNvSpPr>
      </xdr:nvSpPr>
      <xdr:spPr bwMode="auto">
        <a:xfrm>
          <a:off x="883920" y="606456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1480" name="AutoShape 2"/>
        <xdr:cNvSpPr>
          <a:spLocks noChangeAspect="1" noChangeArrowheads="1"/>
        </xdr:cNvSpPr>
      </xdr:nvSpPr>
      <xdr:spPr bwMode="auto">
        <a:xfrm>
          <a:off x="883920" y="606456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1481" name="AutoShape 2"/>
        <xdr:cNvSpPr>
          <a:spLocks noChangeAspect="1" noChangeArrowheads="1"/>
        </xdr:cNvSpPr>
      </xdr:nvSpPr>
      <xdr:spPr bwMode="auto">
        <a:xfrm>
          <a:off x="883920" y="606456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1482" name="AutoShape 2"/>
        <xdr:cNvSpPr>
          <a:spLocks noChangeAspect="1" noChangeArrowheads="1"/>
        </xdr:cNvSpPr>
      </xdr:nvSpPr>
      <xdr:spPr bwMode="auto">
        <a:xfrm>
          <a:off x="883920" y="606456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1483" name="AutoShape 2"/>
        <xdr:cNvSpPr>
          <a:spLocks noChangeAspect="1" noChangeArrowheads="1"/>
        </xdr:cNvSpPr>
      </xdr:nvSpPr>
      <xdr:spPr bwMode="auto">
        <a:xfrm>
          <a:off x="883920" y="606456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1484" name="AutoShape 2"/>
        <xdr:cNvSpPr>
          <a:spLocks noChangeAspect="1" noChangeArrowheads="1"/>
        </xdr:cNvSpPr>
      </xdr:nvSpPr>
      <xdr:spPr bwMode="auto">
        <a:xfrm>
          <a:off x="883920" y="6064567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1485" name="AutoShape 2"/>
        <xdr:cNvSpPr>
          <a:spLocks noChangeAspect="1" noChangeArrowheads="1"/>
        </xdr:cNvSpPr>
      </xdr:nvSpPr>
      <xdr:spPr bwMode="auto">
        <a:xfrm>
          <a:off x="883920" y="606456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1486" name="AutoShape 2"/>
        <xdr:cNvSpPr>
          <a:spLocks noChangeAspect="1" noChangeArrowheads="1"/>
        </xdr:cNvSpPr>
      </xdr:nvSpPr>
      <xdr:spPr bwMode="auto">
        <a:xfrm>
          <a:off x="883920" y="606456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1487" name="AutoShape 2"/>
        <xdr:cNvSpPr>
          <a:spLocks noChangeAspect="1" noChangeArrowheads="1"/>
        </xdr:cNvSpPr>
      </xdr:nvSpPr>
      <xdr:spPr bwMode="auto">
        <a:xfrm>
          <a:off x="883920" y="6064567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1488" name="AutoShape 2"/>
        <xdr:cNvSpPr>
          <a:spLocks noChangeAspect="1" noChangeArrowheads="1"/>
        </xdr:cNvSpPr>
      </xdr:nvSpPr>
      <xdr:spPr bwMode="auto">
        <a:xfrm>
          <a:off x="883920" y="6064567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489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490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491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492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493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494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495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496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497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498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499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500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01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02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03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04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05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06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507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508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09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10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11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12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13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14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515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1516" name="AutoShape 2"/>
        <xdr:cNvSpPr>
          <a:spLocks noChangeAspect="1" noChangeArrowheads="1"/>
        </xdr:cNvSpPr>
      </xdr:nvSpPr>
      <xdr:spPr bwMode="auto">
        <a:xfrm>
          <a:off x="883920" y="6064567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17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18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1519" name="AutoShape 2"/>
        <xdr:cNvSpPr>
          <a:spLocks noChangeAspect="1" noChangeArrowheads="1"/>
        </xdr:cNvSpPr>
      </xdr:nvSpPr>
      <xdr:spPr bwMode="auto">
        <a:xfrm>
          <a:off x="883920" y="6064567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151218</xdr:rowOff>
    </xdr:to>
    <xdr:sp macro="" textlink="">
      <xdr:nvSpPr>
        <xdr:cNvPr id="1520" name="AutoShape 2"/>
        <xdr:cNvSpPr>
          <a:spLocks noChangeAspect="1" noChangeArrowheads="1"/>
        </xdr:cNvSpPr>
      </xdr:nvSpPr>
      <xdr:spPr bwMode="auto">
        <a:xfrm>
          <a:off x="883920" y="60645675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885825" y="599979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1522" name="AutoShape 2"/>
        <xdr:cNvSpPr>
          <a:spLocks noChangeAspect="1" noChangeArrowheads="1"/>
        </xdr:cNvSpPr>
      </xdr:nvSpPr>
      <xdr:spPr bwMode="auto">
        <a:xfrm>
          <a:off x="885825" y="599979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885825" y="599979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76200"/>
    <xdr:sp macro="" textlink="">
      <xdr:nvSpPr>
        <xdr:cNvPr id="1524" name="AutoShape 4"/>
        <xdr:cNvSpPr>
          <a:spLocks noChangeAspect="1" noChangeArrowheads="1"/>
        </xdr:cNvSpPr>
      </xdr:nvSpPr>
      <xdr:spPr bwMode="auto">
        <a:xfrm>
          <a:off x="885825" y="599979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25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26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27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28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29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1530" name="AutoShape 2"/>
        <xdr:cNvSpPr>
          <a:spLocks noChangeAspect="1" noChangeArrowheads="1"/>
        </xdr:cNvSpPr>
      </xdr:nvSpPr>
      <xdr:spPr bwMode="auto">
        <a:xfrm>
          <a:off x="883920" y="599979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1531" name="AutoShape 2"/>
        <xdr:cNvSpPr>
          <a:spLocks noChangeAspect="1" noChangeArrowheads="1"/>
        </xdr:cNvSpPr>
      </xdr:nvSpPr>
      <xdr:spPr bwMode="auto">
        <a:xfrm>
          <a:off x="883920" y="599979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32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33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34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885825" y="599979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1536" name="AutoShape 2"/>
        <xdr:cNvSpPr>
          <a:spLocks noChangeAspect="1" noChangeArrowheads="1"/>
        </xdr:cNvSpPr>
      </xdr:nvSpPr>
      <xdr:spPr bwMode="auto">
        <a:xfrm>
          <a:off x="885825" y="599979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885825" y="599979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76200"/>
    <xdr:sp macro="" textlink="">
      <xdr:nvSpPr>
        <xdr:cNvPr id="1538" name="AutoShape 4"/>
        <xdr:cNvSpPr>
          <a:spLocks noChangeAspect="1" noChangeArrowheads="1"/>
        </xdr:cNvSpPr>
      </xdr:nvSpPr>
      <xdr:spPr bwMode="auto">
        <a:xfrm>
          <a:off x="885825" y="599979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39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0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1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2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3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1544" name="AutoShape 2"/>
        <xdr:cNvSpPr>
          <a:spLocks noChangeAspect="1" noChangeArrowheads="1"/>
        </xdr:cNvSpPr>
      </xdr:nvSpPr>
      <xdr:spPr bwMode="auto">
        <a:xfrm>
          <a:off x="883920" y="599979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1545" name="AutoShape 2"/>
        <xdr:cNvSpPr>
          <a:spLocks noChangeAspect="1" noChangeArrowheads="1"/>
        </xdr:cNvSpPr>
      </xdr:nvSpPr>
      <xdr:spPr bwMode="auto">
        <a:xfrm>
          <a:off x="883920" y="5999797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6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7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1548" name="AutoShape 2"/>
        <xdr:cNvSpPr>
          <a:spLocks noChangeAspect="1" noChangeArrowheads="1"/>
        </xdr:cNvSpPr>
      </xdr:nvSpPr>
      <xdr:spPr bwMode="auto">
        <a:xfrm>
          <a:off x="883920" y="5999797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49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0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1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2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3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4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5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6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7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8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59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0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1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2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3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4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5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6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7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8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69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0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1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2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3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4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5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6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7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8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79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0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1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2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3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4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5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6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7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8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89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0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1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2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3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4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5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1596" name="AutoShape 2"/>
        <xdr:cNvSpPr>
          <a:spLocks noChangeAspect="1" noChangeArrowheads="1"/>
        </xdr:cNvSpPr>
      </xdr:nvSpPr>
      <xdr:spPr bwMode="auto">
        <a:xfrm>
          <a:off x="883920" y="5999797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1597" name="AutoShape 2"/>
        <xdr:cNvSpPr>
          <a:spLocks noChangeAspect="1" noChangeArrowheads="1"/>
        </xdr:cNvSpPr>
      </xdr:nvSpPr>
      <xdr:spPr bwMode="auto">
        <a:xfrm>
          <a:off x="883920" y="5999797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1598" name="AutoShape 2"/>
        <xdr:cNvSpPr>
          <a:spLocks noChangeAspect="1" noChangeArrowheads="1"/>
        </xdr:cNvSpPr>
      </xdr:nvSpPr>
      <xdr:spPr bwMode="auto">
        <a:xfrm>
          <a:off x="883920" y="5999797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1599" name="AutoShape 2"/>
        <xdr:cNvSpPr>
          <a:spLocks noChangeAspect="1" noChangeArrowheads="1"/>
        </xdr:cNvSpPr>
      </xdr:nvSpPr>
      <xdr:spPr bwMode="auto">
        <a:xfrm>
          <a:off x="883920" y="5999797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1600" name="AutoShape 2"/>
        <xdr:cNvSpPr>
          <a:spLocks noChangeAspect="1" noChangeArrowheads="1"/>
        </xdr:cNvSpPr>
      </xdr:nvSpPr>
      <xdr:spPr bwMode="auto">
        <a:xfrm>
          <a:off x="883920" y="5999797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1601" name="AutoShape 2"/>
        <xdr:cNvSpPr>
          <a:spLocks noChangeAspect="1" noChangeArrowheads="1"/>
        </xdr:cNvSpPr>
      </xdr:nvSpPr>
      <xdr:spPr bwMode="auto">
        <a:xfrm>
          <a:off x="883920" y="5999797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1602" name="AutoShape 2"/>
        <xdr:cNvSpPr>
          <a:spLocks noChangeAspect="1" noChangeArrowheads="1"/>
        </xdr:cNvSpPr>
      </xdr:nvSpPr>
      <xdr:spPr bwMode="auto">
        <a:xfrm>
          <a:off x="883920" y="5999797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1603" name="AutoShape 2"/>
        <xdr:cNvSpPr>
          <a:spLocks noChangeAspect="1" noChangeArrowheads="1"/>
        </xdr:cNvSpPr>
      </xdr:nvSpPr>
      <xdr:spPr bwMode="auto">
        <a:xfrm>
          <a:off x="883920" y="5999797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1604" name="AutoShape 2"/>
        <xdr:cNvSpPr>
          <a:spLocks noChangeAspect="1" noChangeArrowheads="1"/>
        </xdr:cNvSpPr>
      </xdr:nvSpPr>
      <xdr:spPr bwMode="auto">
        <a:xfrm>
          <a:off x="883920" y="5999797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1605" name="AutoShape 2"/>
        <xdr:cNvSpPr>
          <a:spLocks noChangeAspect="1" noChangeArrowheads="1"/>
        </xdr:cNvSpPr>
      </xdr:nvSpPr>
      <xdr:spPr bwMode="auto">
        <a:xfrm>
          <a:off x="883920" y="5999797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1606" name="AutoShape 2"/>
        <xdr:cNvSpPr>
          <a:spLocks noChangeAspect="1" noChangeArrowheads="1"/>
        </xdr:cNvSpPr>
      </xdr:nvSpPr>
      <xdr:spPr bwMode="auto">
        <a:xfrm>
          <a:off x="883920" y="5999797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1607" name="AutoShape 2"/>
        <xdr:cNvSpPr>
          <a:spLocks noChangeAspect="1" noChangeArrowheads="1"/>
        </xdr:cNvSpPr>
      </xdr:nvSpPr>
      <xdr:spPr bwMode="auto">
        <a:xfrm>
          <a:off x="883920" y="5999797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1608" name="AutoShape 2"/>
        <xdr:cNvSpPr>
          <a:spLocks noChangeAspect="1" noChangeArrowheads="1"/>
        </xdr:cNvSpPr>
      </xdr:nvSpPr>
      <xdr:spPr bwMode="auto">
        <a:xfrm>
          <a:off x="883920" y="5999797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1609" name="AutoShape 2"/>
        <xdr:cNvSpPr>
          <a:spLocks noChangeAspect="1" noChangeArrowheads="1"/>
        </xdr:cNvSpPr>
      </xdr:nvSpPr>
      <xdr:spPr bwMode="auto">
        <a:xfrm>
          <a:off x="883920" y="5999797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1610" name="AutoShape 2"/>
        <xdr:cNvSpPr>
          <a:spLocks noChangeAspect="1" noChangeArrowheads="1"/>
        </xdr:cNvSpPr>
      </xdr:nvSpPr>
      <xdr:spPr bwMode="auto">
        <a:xfrm>
          <a:off x="883920" y="5999797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1611" name="AutoShape 2"/>
        <xdr:cNvSpPr>
          <a:spLocks noChangeAspect="1" noChangeArrowheads="1"/>
        </xdr:cNvSpPr>
      </xdr:nvSpPr>
      <xdr:spPr bwMode="auto">
        <a:xfrm>
          <a:off x="883920" y="5999797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1612" name="AutoShape 2"/>
        <xdr:cNvSpPr>
          <a:spLocks noChangeAspect="1" noChangeArrowheads="1"/>
        </xdr:cNvSpPr>
      </xdr:nvSpPr>
      <xdr:spPr bwMode="auto">
        <a:xfrm>
          <a:off x="883920" y="5999797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1613" name="AutoShape 2"/>
        <xdr:cNvSpPr>
          <a:spLocks noChangeAspect="1" noChangeArrowheads="1"/>
        </xdr:cNvSpPr>
      </xdr:nvSpPr>
      <xdr:spPr bwMode="auto">
        <a:xfrm>
          <a:off x="883920" y="5999797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1614" name="AutoShape 2"/>
        <xdr:cNvSpPr>
          <a:spLocks noChangeAspect="1" noChangeArrowheads="1"/>
        </xdr:cNvSpPr>
      </xdr:nvSpPr>
      <xdr:spPr bwMode="auto">
        <a:xfrm>
          <a:off x="883920" y="5999797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1615" name="AutoShape 2"/>
        <xdr:cNvSpPr>
          <a:spLocks noChangeAspect="1" noChangeArrowheads="1"/>
        </xdr:cNvSpPr>
      </xdr:nvSpPr>
      <xdr:spPr bwMode="auto">
        <a:xfrm>
          <a:off x="883920" y="5999797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1616" name="AutoShape 2"/>
        <xdr:cNvSpPr>
          <a:spLocks noChangeAspect="1" noChangeArrowheads="1"/>
        </xdr:cNvSpPr>
      </xdr:nvSpPr>
      <xdr:spPr bwMode="auto">
        <a:xfrm>
          <a:off x="883920" y="5999797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1617" name="AutoShape 2"/>
        <xdr:cNvSpPr>
          <a:spLocks noChangeAspect="1" noChangeArrowheads="1"/>
        </xdr:cNvSpPr>
      </xdr:nvSpPr>
      <xdr:spPr bwMode="auto">
        <a:xfrm>
          <a:off x="883920" y="5999797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1618" name="AutoShape 2"/>
        <xdr:cNvSpPr>
          <a:spLocks noChangeAspect="1" noChangeArrowheads="1"/>
        </xdr:cNvSpPr>
      </xdr:nvSpPr>
      <xdr:spPr bwMode="auto">
        <a:xfrm>
          <a:off x="883920" y="5999797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1619" name="AutoShape 2"/>
        <xdr:cNvSpPr>
          <a:spLocks noChangeAspect="1" noChangeArrowheads="1"/>
        </xdr:cNvSpPr>
      </xdr:nvSpPr>
      <xdr:spPr bwMode="auto">
        <a:xfrm>
          <a:off x="883920" y="5999797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1620" name="AutoShape 2"/>
        <xdr:cNvSpPr>
          <a:spLocks noChangeAspect="1" noChangeArrowheads="1"/>
        </xdr:cNvSpPr>
      </xdr:nvSpPr>
      <xdr:spPr bwMode="auto">
        <a:xfrm>
          <a:off x="883920" y="5999797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1621" name="AutoShape 2"/>
        <xdr:cNvSpPr>
          <a:spLocks noChangeAspect="1" noChangeArrowheads="1"/>
        </xdr:cNvSpPr>
      </xdr:nvSpPr>
      <xdr:spPr bwMode="auto">
        <a:xfrm>
          <a:off x="883920" y="5999797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1622" name="AutoShape 2"/>
        <xdr:cNvSpPr>
          <a:spLocks noChangeAspect="1" noChangeArrowheads="1"/>
        </xdr:cNvSpPr>
      </xdr:nvSpPr>
      <xdr:spPr bwMode="auto">
        <a:xfrm>
          <a:off x="883920" y="5999797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1623" name="AutoShape 2"/>
        <xdr:cNvSpPr>
          <a:spLocks noChangeAspect="1" noChangeArrowheads="1"/>
        </xdr:cNvSpPr>
      </xdr:nvSpPr>
      <xdr:spPr bwMode="auto">
        <a:xfrm>
          <a:off x="883920" y="5999797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1624" name="AutoShape 2"/>
        <xdr:cNvSpPr>
          <a:spLocks noChangeAspect="1" noChangeArrowheads="1"/>
        </xdr:cNvSpPr>
      </xdr:nvSpPr>
      <xdr:spPr bwMode="auto">
        <a:xfrm>
          <a:off x="883920" y="5999797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1625" name="AutoShape 2"/>
        <xdr:cNvSpPr>
          <a:spLocks noChangeAspect="1" noChangeArrowheads="1"/>
        </xdr:cNvSpPr>
      </xdr:nvSpPr>
      <xdr:spPr bwMode="auto">
        <a:xfrm>
          <a:off x="883920" y="5999797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1626" name="AutoShape 2"/>
        <xdr:cNvSpPr>
          <a:spLocks noChangeAspect="1" noChangeArrowheads="1"/>
        </xdr:cNvSpPr>
      </xdr:nvSpPr>
      <xdr:spPr bwMode="auto">
        <a:xfrm>
          <a:off x="883920" y="5999797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1627" name="AutoShape 2"/>
        <xdr:cNvSpPr>
          <a:spLocks noChangeAspect="1" noChangeArrowheads="1"/>
        </xdr:cNvSpPr>
      </xdr:nvSpPr>
      <xdr:spPr bwMode="auto">
        <a:xfrm>
          <a:off x="883920" y="5999797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1628" name="AutoShape 2"/>
        <xdr:cNvSpPr>
          <a:spLocks noChangeAspect="1" noChangeArrowheads="1"/>
        </xdr:cNvSpPr>
      </xdr:nvSpPr>
      <xdr:spPr bwMode="auto">
        <a:xfrm>
          <a:off x="883920" y="5999797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29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30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31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32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33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34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35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36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37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38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39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40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41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42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43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44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45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46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47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48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49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50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51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52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53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54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55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1656" name="AutoShape 2"/>
        <xdr:cNvSpPr>
          <a:spLocks noChangeAspect="1" noChangeArrowheads="1"/>
        </xdr:cNvSpPr>
      </xdr:nvSpPr>
      <xdr:spPr bwMode="auto">
        <a:xfrm>
          <a:off x="883920" y="5999797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57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58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1659" name="AutoShape 2"/>
        <xdr:cNvSpPr>
          <a:spLocks noChangeAspect="1" noChangeArrowheads="1"/>
        </xdr:cNvSpPr>
      </xdr:nvSpPr>
      <xdr:spPr bwMode="auto">
        <a:xfrm>
          <a:off x="883920" y="5999797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1660" name="AutoShape 2"/>
        <xdr:cNvSpPr>
          <a:spLocks noChangeAspect="1" noChangeArrowheads="1"/>
        </xdr:cNvSpPr>
      </xdr:nvSpPr>
      <xdr:spPr bwMode="auto">
        <a:xfrm>
          <a:off x="883920" y="5999797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885825" y="60159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1662" name="AutoShape 2"/>
        <xdr:cNvSpPr>
          <a:spLocks noChangeAspect="1" noChangeArrowheads="1"/>
        </xdr:cNvSpPr>
      </xdr:nvSpPr>
      <xdr:spPr bwMode="auto">
        <a:xfrm>
          <a:off x="885825" y="60159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885825" y="60159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76200"/>
    <xdr:sp macro="" textlink="">
      <xdr:nvSpPr>
        <xdr:cNvPr id="1664" name="AutoShape 4"/>
        <xdr:cNvSpPr>
          <a:spLocks noChangeAspect="1" noChangeArrowheads="1"/>
        </xdr:cNvSpPr>
      </xdr:nvSpPr>
      <xdr:spPr bwMode="auto">
        <a:xfrm>
          <a:off x="885825" y="601599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65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66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67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68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69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1670" name="AutoShape 2"/>
        <xdr:cNvSpPr>
          <a:spLocks noChangeAspect="1" noChangeArrowheads="1"/>
        </xdr:cNvSpPr>
      </xdr:nvSpPr>
      <xdr:spPr bwMode="auto">
        <a:xfrm>
          <a:off x="883920" y="601599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1671" name="AutoShape 2"/>
        <xdr:cNvSpPr>
          <a:spLocks noChangeAspect="1" noChangeArrowheads="1"/>
        </xdr:cNvSpPr>
      </xdr:nvSpPr>
      <xdr:spPr bwMode="auto">
        <a:xfrm>
          <a:off x="883920" y="601599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72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73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74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885825" y="60159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1676" name="AutoShape 2"/>
        <xdr:cNvSpPr>
          <a:spLocks noChangeAspect="1" noChangeArrowheads="1"/>
        </xdr:cNvSpPr>
      </xdr:nvSpPr>
      <xdr:spPr bwMode="auto">
        <a:xfrm>
          <a:off x="885825" y="60159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885825" y="601599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76200"/>
    <xdr:sp macro="" textlink="">
      <xdr:nvSpPr>
        <xdr:cNvPr id="1678" name="AutoShape 4"/>
        <xdr:cNvSpPr>
          <a:spLocks noChangeAspect="1" noChangeArrowheads="1"/>
        </xdr:cNvSpPr>
      </xdr:nvSpPr>
      <xdr:spPr bwMode="auto">
        <a:xfrm>
          <a:off x="885825" y="601599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79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0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1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2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3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1684" name="AutoShape 2"/>
        <xdr:cNvSpPr>
          <a:spLocks noChangeAspect="1" noChangeArrowheads="1"/>
        </xdr:cNvSpPr>
      </xdr:nvSpPr>
      <xdr:spPr bwMode="auto">
        <a:xfrm>
          <a:off x="883920" y="601599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1685" name="AutoShape 2"/>
        <xdr:cNvSpPr>
          <a:spLocks noChangeAspect="1" noChangeArrowheads="1"/>
        </xdr:cNvSpPr>
      </xdr:nvSpPr>
      <xdr:spPr bwMode="auto">
        <a:xfrm>
          <a:off x="883920" y="601599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6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7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1688" name="AutoShape 2"/>
        <xdr:cNvSpPr>
          <a:spLocks noChangeAspect="1" noChangeArrowheads="1"/>
        </xdr:cNvSpPr>
      </xdr:nvSpPr>
      <xdr:spPr bwMode="auto">
        <a:xfrm>
          <a:off x="883920" y="601599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89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0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1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2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3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4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5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6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7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8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699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0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1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2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3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4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5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6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7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8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09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0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1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2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3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4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5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6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7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8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19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0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1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2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3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4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5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6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7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8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29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0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1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2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3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4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5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1736" name="AutoShape 2"/>
        <xdr:cNvSpPr>
          <a:spLocks noChangeAspect="1" noChangeArrowheads="1"/>
        </xdr:cNvSpPr>
      </xdr:nvSpPr>
      <xdr:spPr bwMode="auto">
        <a:xfrm>
          <a:off x="883920" y="601599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1737" name="AutoShape 2"/>
        <xdr:cNvSpPr>
          <a:spLocks noChangeAspect="1" noChangeArrowheads="1"/>
        </xdr:cNvSpPr>
      </xdr:nvSpPr>
      <xdr:spPr bwMode="auto">
        <a:xfrm>
          <a:off x="883920" y="601599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1738" name="AutoShape 2"/>
        <xdr:cNvSpPr>
          <a:spLocks noChangeAspect="1" noChangeArrowheads="1"/>
        </xdr:cNvSpPr>
      </xdr:nvSpPr>
      <xdr:spPr bwMode="auto">
        <a:xfrm>
          <a:off x="883920" y="601599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1739" name="AutoShape 2"/>
        <xdr:cNvSpPr>
          <a:spLocks noChangeAspect="1" noChangeArrowheads="1"/>
        </xdr:cNvSpPr>
      </xdr:nvSpPr>
      <xdr:spPr bwMode="auto">
        <a:xfrm>
          <a:off x="883920" y="601599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1740" name="AutoShape 2"/>
        <xdr:cNvSpPr>
          <a:spLocks noChangeAspect="1" noChangeArrowheads="1"/>
        </xdr:cNvSpPr>
      </xdr:nvSpPr>
      <xdr:spPr bwMode="auto">
        <a:xfrm>
          <a:off x="883920" y="601599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1741" name="AutoShape 2"/>
        <xdr:cNvSpPr>
          <a:spLocks noChangeAspect="1" noChangeArrowheads="1"/>
        </xdr:cNvSpPr>
      </xdr:nvSpPr>
      <xdr:spPr bwMode="auto">
        <a:xfrm>
          <a:off x="883920" y="601599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1742" name="AutoShape 2"/>
        <xdr:cNvSpPr>
          <a:spLocks noChangeAspect="1" noChangeArrowheads="1"/>
        </xdr:cNvSpPr>
      </xdr:nvSpPr>
      <xdr:spPr bwMode="auto">
        <a:xfrm>
          <a:off x="883920" y="601599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1743" name="AutoShape 2"/>
        <xdr:cNvSpPr>
          <a:spLocks noChangeAspect="1" noChangeArrowheads="1"/>
        </xdr:cNvSpPr>
      </xdr:nvSpPr>
      <xdr:spPr bwMode="auto">
        <a:xfrm>
          <a:off x="883920" y="601599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1744" name="AutoShape 2"/>
        <xdr:cNvSpPr>
          <a:spLocks noChangeAspect="1" noChangeArrowheads="1"/>
        </xdr:cNvSpPr>
      </xdr:nvSpPr>
      <xdr:spPr bwMode="auto">
        <a:xfrm>
          <a:off x="883920" y="601599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1745" name="AutoShape 2"/>
        <xdr:cNvSpPr>
          <a:spLocks noChangeAspect="1" noChangeArrowheads="1"/>
        </xdr:cNvSpPr>
      </xdr:nvSpPr>
      <xdr:spPr bwMode="auto">
        <a:xfrm>
          <a:off x="883920" y="601599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1746" name="AutoShape 2"/>
        <xdr:cNvSpPr>
          <a:spLocks noChangeAspect="1" noChangeArrowheads="1"/>
        </xdr:cNvSpPr>
      </xdr:nvSpPr>
      <xdr:spPr bwMode="auto">
        <a:xfrm>
          <a:off x="883920" y="601599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1747" name="AutoShape 2"/>
        <xdr:cNvSpPr>
          <a:spLocks noChangeAspect="1" noChangeArrowheads="1"/>
        </xdr:cNvSpPr>
      </xdr:nvSpPr>
      <xdr:spPr bwMode="auto">
        <a:xfrm>
          <a:off x="883920" y="601599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1748" name="AutoShape 2"/>
        <xdr:cNvSpPr>
          <a:spLocks noChangeAspect="1" noChangeArrowheads="1"/>
        </xdr:cNvSpPr>
      </xdr:nvSpPr>
      <xdr:spPr bwMode="auto">
        <a:xfrm>
          <a:off x="883920" y="601599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1749" name="AutoShape 2"/>
        <xdr:cNvSpPr>
          <a:spLocks noChangeAspect="1" noChangeArrowheads="1"/>
        </xdr:cNvSpPr>
      </xdr:nvSpPr>
      <xdr:spPr bwMode="auto">
        <a:xfrm>
          <a:off x="883920" y="601599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1750" name="AutoShape 2"/>
        <xdr:cNvSpPr>
          <a:spLocks noChangeAspect="1" noChangeArrowheads="1"/>
        </xdr:cNvSpPr>
      </xdr:nvSpPr>
      <xdr:spPr bwMode="auto">
        <a:xfrm>
          <a:off x="883920" y="601599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1751" name="AutoShape 2"/>
        <xdr:cNvSpPr>
          <a:spLocks noChangeAspect="1" noChangeArrowheads="1"/>
        </xdr:cNvSpPr>
      </xdr:nvSpPr>
      <xdr:spPr bwMode="auto">
        <a:xfrm>
          <a:off x="883920" y="601599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1752" name="AutoShape 2"/>
        <xdr:cNvSpPr>
          <a:spLocks noChangeAspect="1" noChangeArrowheads="1"/>
        </xdr:cNvSpPr>
      </xdr:nvSpPr>
      <xdr:spPr bwMode="auto">
        <a:xfrm>
          <a:off x="883920" y="601599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1753" name="AutoShape 2"/>
        <xdr:cNvSpPr>
          <a:spLocks noChangeAspect="1" noChangeArrowheads="1"/>
        </xdr:cNvSpPr>
      </xdr:nvSpPr>
      <xdr:spPr bwMode="auto">
        <a:xfrm>
          <a:off x="883920" y="601599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1754" name="AutoShape 2"/>
        <xdr:cNvSpPr>
          <a:spLocks noChangeAspect="1" noChangeArrowheads="1"/>
        </xdr:cNvSpPr>
      </xdr:nvSpPr>
      <xdr:spPr bwMode="auto">
        <a:xfrm>
          <a:off x="883920" y="601599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1755" name="AutoShape 2"/>
        <xdr:cNvSpPr>
          <a:spLocks noChangeAspect="1" noChangeArrowheads="1"/>
        </xdr:cNvSpPr>
      </xdr:nvSpPr>
      <xdr:spPr bwMode="auto">
        <a:xfrm>
          <a:off x="883920" y="601599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1756" name="AutoShape 2"/>
        <xdr:cNvSpPr>
          <a:spLocks noChangeAspect="1" noChangeArrowheads="1"/>
        </xdr:cNvSpPr>
      </xdr:nvSpPr>
      <xdr:spPr bwMode="auto">
        <a:xfrm>
          <a:off x="883920" y="601599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1757" name="AutoShape 2"/>
        <xdr:cNvSpPr>
          <a:spLocks noChangeAspect="1" noChangeArrowheads="1"/>
        </xdr:cNvSpPr>
      </xdr:nvSpPr>
      <xdr:spPr bwMode="auto">
        <a:xfrm>
          <a:off x="883920" y="601599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1758" name="AutoShape 2"/>
        <xdr:cNvSpPr>
          <a:spLocks noChangeAspect="1" noChangeArrowheads="1"/>
        </xdr:cNvSpPr>
      </xdr:nvSpPr>
      <xdr:spPr bwMode="auto">
        <a:xfrm>
          <a:off x="883920" y="601599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1759" name="AutoShape 2"/>
        <xdr:cNvSpPr>
          <a:spLocks noChangeAspect="1" noChangeArrowheads="1"/>
        </xdr:cNvSpPr>
      </xdr:nvSpPr>
      <xdr:spPr bwMode="auto">
        <a:xfrm>
          <a:off x="883920" y="601599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1760" name="AutoShape 2"/>
        <xdr:cNvSpPr>
          <a:spLocks noChangeAspect="1" noChangeArrowheads="1"/>
        </xdr:cNvSpPr>
      </xdr:nvSpPr>
      <xdr:spPr bwMode="auto">
        <a:xfrm>
          <a:off x="883920" y="601599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1761" name="AutoShape 2"/>
        <xdr:cNvSpPr>
          <a:spLocks noChangeAspect="1" noChangeArrowheads="1"/>
        </xdr:cNvSpPr>
      </xdr:nvSpPr>
      <xdr:spPr bwMode="auto">
        <a:xfrm>
          <a:off x="883920" y="601599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1762" name="AutoShape 2"/>
        <xdr:cNvSpPr>
          <a:spLocks noChangeAspect="1" noChangeArrowheads="1"/>
        </xdr:cNvSpPr>
      </xdr:nvSpPr>
      <xdr:spPr bwMode="auto">
        <a:xfrm>
          <a:off x="883920" y="601599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1763" name="AutoShape 2"/>
        <xdr:cNvSpPr>
          <a:spLocks noChangeAspect="1" noChangeArrowheads="1"/>
        </xdr:cNvSpPr>
      </xdr:nvSpPr>
      <xdr:spPr bwMode="auto">
        <a:xfrm>
          <a:off x="883920" y="601599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1764" name="AutoShape 2"/>
        <xdr:cNvSpPr>
          <a:spLocks noChangeAspect="1" noChangeArrowheads="1"/>
        </xdr:cNvSpPr>
      </xdr:nvSpPr>
      <xdr:spPr bwMode="auto">
        <a:xfrm>
          <a:off x="883920" y="601599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1765" name="AutoShape 2"/>
        <xdr:cNvSpPr>
          <a:spLocks noChangeAspect="1" noChangeArrowheads="1"/>
        </xdr:cNvSpPr>
      </xdr:nvSpPr>
      <xdr:spPr bwMode="auto">
        <a:xfrm>
          <a:off x="883920" y="601599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1766" name="AutoShape 2"/>
        <xdr:cNvSpPr>
          <a:spLocks noChangeAspect="1" noChangeArrowheads="1"/>
        </xdr:cNvSpPr>
      </xdr:nvSpPr>
      <xdr:spPr bwMode="auto">
        <a:xfrm>
          <a:off x="883920" y="601599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1767" name="AutoShape 2"/>
        <xdr:cNvSpPr>
          <a:spLocks noChangeAspect="1" noChangeArrowheads="1"/>
        </xdr:cNvSpPr>
      </xdr:nvSpPr>
      <xdr:spPr bwMode="auto">
        <a:xfrm>
          <a:off x="883920" y="601599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1768" name="AutoShape 2"/>
        <xdr:cNvSpPr>
          <a:spLocks noChangeAspect="1" noChangeArrowheads="1"/>
        </xdr:cNvSpPr>
      </xdr:nvSpPr>
      <xdr:spPr bwMode="auto">
        <a:xfrm>
          <a:off x="883920" y="601599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69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70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71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72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73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74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75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76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77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78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79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80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81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82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83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84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85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86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87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88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89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90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91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92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93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94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95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1796" name="AutoShape 2"/>
        <xdr:cNvSpPr>
          <a:spLocks noChangeAspect="1" noChangeArrowheads="1"/>
        </xdr:cNvSpPr>
      </xdr:nvSpPr>
      <xdr:spPr bwMode="auto">
        <a:xfrm>
          <a:off x="883920" y="601599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797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98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1799" name="AutoShape 2"/>
        <xdr:cNvSpPr>
          <a:spLocks noChangeAspect="1" noChangeArrowheads="1"/>
        </xdr:cNvSpPr>
      </xdr:nvSpPr>
      <xdr:spPr bwMode="auto">
        <a:xfrm>
          <a:off x="883920" y="601599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1800" name="AutoShape 2"/>
        <xdr:cNvSpPr>
          <a:spLocks noChangeAspect="1" noChangeArrowheads="1"/>
        </xdr:cNvSpPr>
      </xdr:nvSpPr>
      <xdr:spPr bwMode="auto">
        <a:xfrm>
          <a:off x="883920" y="6015990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885825" y="60483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1802" name="AutoShape 2"/>
        <xdr:cNvSpPr>
          <a:spLocks noChangeAspect="1" noChangeArrowheads="1"/>
        </xdr:cNvSpPr>
      </xdr:nvSpPr>
      <xdr:spPr bwMode="auto">
        <a:xfrm>
          <a:off x="885825" y="60483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885825" y="60483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76200"/>
    <xdr:sp macro="" textlink="">
      <xdr:nvSpPr>
        <xdr:cNvPr id="1804" name="AutoShape 4"/>
        <xdr:cNvSpPr>
          <a:spLocks noChangeAspect="1" noChangeArrowheads="1"/>
        </xdr:cNvSpPr>
      </xdr:nvSpPr>
      <xdr:spPr bwMode="auto">
        <a:xfrm>
          <a:off x="885825" y="604837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05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06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07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08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09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1810" name="AutoShape 2"/>
        <xdr:cNvSpPr>
          <a:spLocks noChangeAspect="1" noChangeArrowheads="1"/>
        </xdr:cNvSpPr>
      </xdr:nvSpPr>
      <xdr:spPr bwMode="auto">
        <a:xfrm>
          <a:off x="883920" y="604837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1811" name="AutoShape 2"/>
        <xdr:cNvSpPr>
          <a:spLocks noChangeAspect="1" noChangeArrowheads="1"/>
        </xdr:cNvSpPr>
      </xdr:nvSpPr>
      <xdr:spPr bwMode="auto">
        <a:xfrm>
          <a:off x="883920" y="604837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12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13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14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885825" y="60483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1816" name="AutoShape 2"/>
        <xdr:cNvSpPr>
          <a:spLocks noChangeAspect="1" noChangeArrowheads="1"/>
        </xdr:cNvSpPr>
      </xdr:nvSpPr>
      <xdr:spPr bwMode="auto">
        <a:xfrm>
          <a:off x="885825" y="60483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885825" y="60483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76200"/>
    <xdr:sp macro="" textlink="">
      <xdr:nvSpPr>
        <xdr:cNvPr id="1818" name="AutoShape 4"/>
        <xdr:cNvSpPr>
          <a:spLocks noChangeAspect="1" noChangeArrowheads="1"/>
        </xdr:cNvSpPr>
      </xdr:nvSpPr>
      <xdr:spPr bwMode="auto">
        <a:xfrm>
          <a:off x="885825" y="604837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19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0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1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2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3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1824" name="AutoShape 2"/>
        <xdr:cNvSpPr>
          <a:spLocks noChangeAspect="1" noChangeArrowheads="1"/>
        </xdr:cNvSpPr>
      </xdr:nvSpPr>
      <xdr:spPr bwMode="auto">
        <a:xfrm>
          <a:off x="883920" y="604837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1825" name="AutoShape 2"/>
        <xdr:cNvSpPr>
          <a:spLocks noChangeAspect="1" noChangeArrowheads="1"/>
        </xdr:cNvSpPr>
      </xdr:nvSpPr>
      <xdr:spPr bwMode="auto">
        <a:xfrm>
          <a:off x="883920" y="604837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6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7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1828" name="AutoShape 2"/>
        <xdr:cNvSpPr>
          <a:spLocks noChangeAspect="1" noChangeArrowheads="1"/>
        </xdr:cNvSpPr>
      </xdr:nvSpPr>
      <xdr:spPr bwMode="auto">
        <a:xfrm>
          <a:off x="883920" y="604837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0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1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2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3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4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5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6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7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8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39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0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1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2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3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4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5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6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7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8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49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0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1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2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3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4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5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6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7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8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59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0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1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2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3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4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5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6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7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8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69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0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1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2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3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4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5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1876" name="AutoShape 2"/>
        <xdr:cNvSpPr>
          <a:spLocks noChangeAspect="1" noChangeArrowheads="1"/>
        </xdr:cNvSpPr>
      </xdr:nvSpPr>
      <xdr:spPr bwMode="auto">
        <a:xfrm>
          <a:off x="883920" y="604837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1877" name="AutoShape 2"/>
        <xdr:cNvSpPr>
          <a:spLocks noChangeAspect="1" noChangeArrowheads="1"/>
        </xdr:cNvSpPr>
      </xdr:nvSpPr>
      <xdr:spPr bwMode="auto">
        <a:xfrm>
          <a:off x="883920" y="604837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883920" y="604837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1879" name="AutoShape 2"/>
        <xdr:cNvSpPr>
          <a:spLocks noChangeAspect="1" noChangeArrowheads="1"/>
        </xdr:cNvSpPr>
      </xdr:nvSpPr>
      <xdr:spPr bwMode="auto">
        <a:xfrm>
          <a:off x="883920" y="604837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1880" name="AutoShape 2"/>
        <xdr:cNvSpPr>
          <a:spLocks noChangeAspect="1" noChangeArrowheads="1"/>
        </xdr:cNvSpPr>
      </xdr:nvSpPr>
      <xdr:spPr bwMode="auto">
        <a:xfrm>
          <a:off x="883920" y="604837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1881" name="AutoShape 2"/>
        <xdr:cNvSpPr>
          <a:spLocks noChangeAspect="1" noChangeArrowheads="1"/>
        </xdr:cNvSpPr>
      </xdr:nvSpPr>
      <xdr:spPr bwMode="auto">
        <a:xfrm>
          <a:off x="883920" y="604837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1882" name="AutoShape 2"/>
        <xdr:cNvSpPr>
          <a:spLocks noChangeAspect="1" noChangeArrowheads="1"/>
        </xdr:cNvSpPr>
      </xdr:nvSpPr>
      <xdr:spPr bwMode="auto">
        <a:xfrm>
          <a:off x="883920" y="604837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1883" name="AutoShape 2"/>
        <xdr:cNvSpPr>
          <a:spLocks noChangeAspect="1" noChangeArrowheads="1"/>
        </xdr:cNvSpPr>
      </xdr:nvSpPr>
      <xdr:spPr bwMode="auto">
        <a:xfrm>
          <a:off x="883920" y="604837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1884" name="AutoShape 2"/>
        <xdr:cNvSpPr>
          <a:spLocks noChangeAspect="1" noChangeArrowheads="1"/>
        </xdr:cNvSpPr>
      </xdr:nvSpPr>
      <xdr:spPr bwMode="auto">
        <a:xfrm>
          <a:off x="883920" y="604837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1885" name="AutoShape 2"/>
        <xdr:cNvSpPr>
          <a:spLocks noChangeAspect="1" noChangeArrowheads="1"/>
        </xdr:cNvSpPr>
      </xdr:nvSpPr>
      <xdr:spPr bwMode="auto">
        <a:xfrm>
          <a:off x="883920" y="604837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1886" name="AutoShape 2"/>
        <xdr:cNvSpPr>
          <a:spLocks noChangeAspect="1" noChangeArrowheads="1"/>
        </xdr:cNvSpPr>
      </xdr:nvSpPr>
      <xdr:spPr bwMode="auto">
        <a:xfrm>
          <a:off x="883920" y="604837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1887" name="AutoShape 2"/>
        <xdr:cNvSpPr>
          <a:spLocks noChangeAspect="1" noChangeArrowheads="1"/>
        </xdr:cNvSpPr>
      </xdr:nvSpPr>
      <xdr:spPr bwMode="auto">
        <a:xfrm>
          <a:off x="883920" y="604837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1888" name="AutoShape 2"/>
        <xdr:cNvSpPr>
          <a:spLocks noChangeAspect="1" noChangeArrowheads="1"/>
        </xdr:cNvSpPr>
      </xdr:nvSpPr>
      <xdr:spPr bwMode="auto">
        <a:xfrm>
          <a:off x="883920" y="604837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1889" name="AutoShape 2"/>
        <xdr:cNvSpPr>
          <a:spLocks noChangeAspect="1" noChangeArrowheads="1"/>
        </xdr:cNvSpPr>
      </xdr:nvSpPr>
      <xdr:spPr bwMode="auto">
        <a:xfrm>
          <a:off x="883920" y="604837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1890" name="AutoShape 2"/>
        <xdr:cNvSpPr>
          <a:spLocks noChangeAspect="1" noChangeArrowheads="1"/>
        </xdr:cNvSpPr>
      </xdr:nvSpPr>
      <xdr:spPr bwMode="auto">
        <a:xfrm>
          <a:off x="883920" y="604837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1891" name="AutoShape 2"/>
        <xdr:cNvSpPr>
          <a:spLocks noChangeAspect="1" noChangeArrowheads="1"/>
        </xdr:cNvSpPr>
      </xdr:nvSpPr>
      <xdr:spPr bwMode="auto">
        <a:xfrm>
          <a:off x="883920" y="604837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1892" name="AutoShape 2"/>
        <xdr:cNvSpPr>
          <a:spLocks noChangeAspect="1" noChangeArrowheads="1"/>
        </xdr:cNvSpPr>
      </xdr:nvSpPr>
      <xdr:spPr bwMode="auto">
        <a:xfrm>
          <a:off x="883920" y="604837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1893" name="AutoShape 2"/>
        <xdr:cNvSpPr>
          <a:spLocks noChangeAspect="1" noChangeArrowheads="1"/>
        </xdr:cNvSpPr>
      </xdr:nvSpPr>
      <xdr:spPr bwMode="auto">
        <a:xfrm>
          <a:off x="883920" y="604837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1894" name="AutoShape 2"/>
        <xdr:cNvSpPr>
          <a:spLocks noChangeAspect="1" noChangeArrowheads="1"/>
        </xdr:cNvSpPr>
      </xdr:nvSpPr>
      <xdr:spPr bwMode="auto">
        <a:xfrm>
          <a:off x="883920" y="604837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1895" name="AutoShape 2"/>
        <xdr:cNvSpPr>
          <a:spLocks noChangeAspect="1" noChangeArrowheads="1"/>
        </xdr:cNvSpPr>
      </xdr:nvSpPr>
      <xdr:spPr bwMode="auto">
        <a:xfrm>
          <a:off x="883920" y="604837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1896" name="AutoShape 2"/>
        <xdr:cNvSpPr>
          <a:spLocks noChangeAspect="1" noChangeArrowheads="1"/>
        </xdr:cNvSpPr>
      </xdr:nvSpPr>
      <xdr:spPr bwMode="auto">
        <a:xfrm>
          <a:off x="883920" y="604837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1897" name="AutoShape 2"/>
        <xdr:cNvSpPr>
          <a:spLocks noChangeAspect="1" noChangeArrowheads="1"/>
        </xdr:cNvSpPr>
      </xdr:nvSpPr>
      <xdr:spPr bwMode="auto">
        <a:xfrm>
          <a:off x="883920" y="604837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1898" name="AutoShape 2"/>
        <xdr:cNvSpPr>
          <a:spLocks noChangeAspect="1" noChangeArrowheads="1"/>
        </xdr:cNvSpPr>
      </xdr:nvSpPr>
      <xdr:spPr bwMode="auto">
        <a:xfrm>
          <a:off x="883920" y="604837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1899" name="AutoShape 2"/>
        <xdr:cNvSpPr>
          <a:spLocks noChangeAspect="1" noChangeArrowheads="1"/>
        </xdr:cNvSpPr>
      </xdr:nvSpPr>
      <xdr:spPr bwMode="auto">
        <a:xfrm>
          <a:off x="883920" y="604837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1900" name="AutoShape 2"/>
        <xdr:cNvSpPr>
          <a:spLocks noChangeAspect="1" noChangeArrowheads="1"/>
        </xdr:cNvSpPr>
      </xdr:nvSpPr>
      <xdr:spPr bwMode="auto">
        <a:xfrm>
          <a:off x="883920" y="604837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1901" name="AutoShape 2"/>
        <xdr:cNvSpPr>
          <a:spLocks noChangeAspect="1" noChangeArrowheads="1"/>
        </xdr:cNvSpPr>
      </xdr:nvSpPr>
      <xdr:spPr bwMode="auto">
        <a:xfrm>
          <a:off x="883920" y="604837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1902" name="AutoShape 2"/>
        <xdr:cNvSpPr>
          <a:spLocks noChangeAspect="1" noChangeArrowheads="1"/>
        </xdr:cNvSpPr>
      </xdr:nvSpPr>
      <xdr:spPr bwMode="auto">
        <a:xfrm>
          <a:off x="883920" y="604837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1903" name="AutoShape 2"/>
        <xdr:cNvSpPr>
          <a:spLocks noChangeAspect="1" noChangeArrowheads="1"/>
        </xdr:cNvSpPr>
      </xdr:nvSpPr>
      <xdr:spPr bwMode="auto">
        <a:xfrm>
          <a:off x="883920" y="604837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1904" name="AutoShape 2"/>
        <xdr:cNvSpPr>
          <a:spLocks noChangeAspect="1" noChangeArrowheads="1"/>
        </xdr:cNvSpPr>
      </xdr:nvSpPr>
      <xdr:spPr bwMode="auto">
        <a:xfrm>
          <a:off x="883920" y="604837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1905" name="AutoShape 2"/>
        <xdr:cNvSpPr>
          <a:spLocks noChangeAspect="1" noChangeArrowheads="1"/>
        </xdr:cNvSpPr>
      </xdr:nvSpPr>
      <xdr:spPr bwMode="auto">
        <a:xfrm>
          <a:off x="883920" y="604837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1906" name="AutoShape 2"/>
        <xdr:cNvSpPr>
          <a:spLocks noChangeAspect="1" noChangeArrowheads="1"/>
        </xdr:cNvSpPr>
      </xdr:nvSpPr>
      <xdr:spPr bwMode="auto">
        <a:xfrm>
          <a:off x="883920" y="604837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1907" name="AutoShape 2"/>
        <xdr:cNvSpPr>
          <a:spLocks noChangeAspect="1" noChangeArrowheads="1"/>
        </xdr:cNvSpPr>
      </xdr:nvSpPr>
      <xdr:spPr bwMode="auto">
        <a:xfrm>
          <a:off x="883920" y="604837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1908" name="AutoShape 2"/>
        <xdr:cNvSpPr>
          <a:spLocks noChangeAspect="1" noChangeArrowheads="1"/>
        </xdr:cNvSpPr>
      </xdr:nvSpPr>
      <xdr:spPr bwMode="auto">
        <a:xfrm>
          <a:off x="883920" y="604837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09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10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11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12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13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14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15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16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17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19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20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21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22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23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24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25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1926" name="AutoShape 2"/>
        <xdr:cNvSpPr>
          <a:spLocks noChangeAspect="1" noChangeArrowheads="1"/>
        </xdr:cNvSpPr>
      </xdr:nvSpPr>
      <xdr:spPr bwMode="auto">
        <a:xfrm>
          <a:off x="883920" y="604837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27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1928" name="AutoShape 2"/>
        <xdr:cNvSpPr>
          <a:spLocks noChangeAspect="1" noChangeArrowheads="1"/>
        </xdr:cNvSpPr>
      </xdr:nvSpPr>
      <xdr:spPr bwMode="auto">
        <a:xfrm>
          <a:off x="883920" y="604837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2715"/>
    <xdr:sp macro="" textlink="">
      <xdr:nvSpPr>
        <xdr:cNvPr id="1929" name="AutoShape 2"/>
        <xdr:cNvSpPr>
          <a:spLocks noChangeAspect="1" noChangeArrowheads="1"/>
        </xdr:cNvSpPr>
      </xdr:nvSpPr>
      <xdr:spPr bwMode="auto">
        <a:xfrm>
          <a:off x="788670" y="711612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5095"/>
    <xdr:sp macro="" textlink="">
      <xdr:nvSpPr>
        <xdr:cNvPr id="1930" name="AutoShape 2"/>
        <xdr:cNvSpPr>
          <a:spLocks noChangeAspect="1" noChangeArrowheads="1"/>
        </xdr:cNvSpPr>
      </xdr:nvSpPr>
      <xdr:spPr bwMode="auto">
        <a:xfrm>
          <a:off x="788670" y="711612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39855"/>
    <xdr:sp macro="" textlink="">
      <xdr:nvSpPr>
        <xdr:cNvPr id="1931" name="AutoShape 2"/>
        <xdr:cNvSpPr>
          <a:spLocks noChangeAspect="1" noChangeArrowheads="1"/>
        </xdr:cNvSpPr>
      </xdr:nvSpPr>
      <xdr:spPr bwMode="auto">
        <a:xfrm>
          <a:off x="788670" y="711612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39855"/>
    <xdr:sp macro="" textlink="">
      <xdr:nvSpPr>
        <xdr:cNvPr id="1932" name="AutoShape 2"/>
        <xdr:cNvSpPr>
          <a:spLocks noChangeAspect="1" noChangeArrowheads="1"/>
        </xdr:cNvSpPr>
      </xdr:nvSpPr>
      <xdr:spPr bwMode="auto">
        <a:xfrm>
          <a:off x="788670" y="711612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2715"/>
    <xdr:sp macro="" textlink="">
      <xdr:nvSpPr>
        <xdr:cNvPr id="1933" name="AutoShape 2"/>
        <xdr:cNvSpPr>
          <a:spLocks noChangeAspect="1" noChangeArrowheads="1"/>
        </xdr:cNvSpPr>
      </xdr:nvSpPr>
      <xdr:spPr bwMode="auto">
        <a:xfrm>
          <a:off x="788670" y="711612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5095"/>
    <xdr:sp macro="" textlink="">
      <xdr:nvSpPr>
        <xdr:cNvPr id="1934" name="AutoShape 2"/>
        <xdr:cNvSpPr>
          <a:spLocks noChangeAspect="1" noChangeArrowheads="1"/>
        </xdr:cNvSpPr>
      </xdr:nvSpPr>
      <xdr:spPr bwMode="auto">
        <a:xfrm>
          <a:off x="788670" y="711612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5095"/>
    <xdr:sp macro="" textlink="">
      <xdr:nvSpPr>
        <xdr:cNvPr id="1935" name="AutoShape 2"/>
        <xdr:cNvSpPr>
          <a:spLocks noChangeAspect="1" noChangeArrowheads="1"/>
        </xdr:cNvSpPr>
      </xdr:nvSpPr>
      <xdr:spPr bwMode="auto">
        <a:xfrm>
          <a:off x="788670" y="711612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2715"/>
    <xdr:sp macro="" textlink="">
      <xdr:nvSpPr>
        <xdr:cNvPr id="1936" name="AutoShape 2"/>
        <xdr:cNvSpPr>
          <a:spLocks noChangeAspect="1" noChangeArrowheads="1"/>
        </xdr:cNvSpPr>
      </xdr:nvSpPr>
      <xdr:spPr bwMode="auto">
        <a:xfrm>
          <a:off x="788670" y="711612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2715"/>
    <xdr:sp macro="" textlink="">
      <xdr:nvSpPr>
        <xdr:cNvPr id="1937" name="AutoShape 2"/>
        <xdr:cNvSpPr>
          <a:spLocks noChangeAspect="1" noChangeArrowheads="1"/>
        </xdr:cNvSpPr>
      </xdr:nvSpPr>
      <xdr:spPr bwMode="auto">
        <a:xfrm>
          <a:off x="788670" y="711612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5095"/>
    <xdr:sp macro="" textlink="">
      <xdr:nvSpPr>
        <xdr:cNvPr id="1938" name="AutoShape 2"/>
        <xdr:cNvSpPr>
          <a:spLocks noChangeAspect="1" noChangeArrowheads="1"/>
        </xdr:cNvSpPr>
      </xdr:nvSpPr>
      <xdr:spPr bwMode="auto">
        <a:xfrm>
          <a:off x="788670" y="711612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39855"/>
    <xdr:sp macro="" textlink="">
      <xdr:nvSpPr>
        <xdr:cNvPr id="1939" name="AutoShape 2"/>
        <xdr:cNvSpPr>
          <a:spLocks noChangeAspect="1" noChangeArrowheads="1"/>
        </xdr:cNvSpPr>
      </xdr:nvSpPr>
      <xdr:spPr bwMode="auto">
        <a:xfrm>
          <a:off x="788670" y="711612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39855"/>
    <xdr:sp macro="" textlink="">
      <xdr:nvSpPr>
        <xdr:cNvPr id="1940" name="AutoShape 2"/>
        <xdr:cNvSpPr>
          <a:spLocks noChangeAspect="1" noChangeArrowheads="1"/>
        </xdr:cNvSpPr>
      </xdr:nvSpPr>
      <xdr:spPr bwMode="auto">
        <a:xfrm>
          <a:off x="788670" y="711612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2715"/>
    <xdr:sp macro="" textlink="">
      <xdr:nvSpPr>
        <xdr:cNvPr id="1941" name="AutoShape 2"/>
        <xdr:cNvSpPr>
          <a:spLocks noChangeAspect="1" noChangeArrowheads="1"/>
        </xdr:cNvSpPr>
      </xdr:nvSpPr>
      <xdr:spPr bwMode="auto">
        <a:xfrm>
          <a:off x="788670" y="711612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5095"/>
    <xdr:sp macro="" textlink="">
      <xdr:nvSpPr>
        <xdr:cNvPr id="1942" name="AutoShape 2"/>
        <xdr:cNvSpPr>
          <a:spLocks noChangeAspect="1" noChangeArrowheads="1"/>
        </xdr:cNvSpPr>
      </xdr:nvSpPr>
      <xdr:spPr bwMode="auto">
        <a:xfrm>
          <a:off x="788670" y="711612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5095"/>
    <xdr:sp macro="" textlink="">
      <xdr:nvSpPr>
        <xdr:cNvPr id="1943" name="AutoShape 2"/>
        <xdr:cNvSpPr>
          <a:spLocks noChangeAspect="1" noChangeArrowheads="1"/>
        </xdr:cNvSpPr>
      </xdr:nvSpPr>
      <xdr:spPr bwMode="auto">
        <a:xfrm>
          <a:off x="788670" y="711612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2715"/>
    <xdr:sp macro="" textlink="">
      <xdr:nvSpPr>
        <xdr:cNvPr id="1944" name="AutoShape 2"/>
        <xdr:cNvSpPr>
          <a:spLocks noChangeAspect="1" noChangeArrowheads="1"/>
        </xdr:cNvSpPr>
      </xdr:nvSpPr>
      <xdr:spPr bwMode="auto">
        <a:xfrm>
          <a:off x="788670" y="711612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7566"/>
    <xdr:sp macro="" textlink="">
      <xdr:nvSpPr>
        <xdr:cNvPr id="1945" name="AutoShape 2"/>
        <xdr:cNvSpPr>
          <a:spLocks noChangeAspect="1" noChangeArrowheads="1"/>
        </xdr:cNvSpPr>
      </xdr:nvSpPr>
      <xdr:spPr bwMode="auto">
        <a:xfrm>
          <a:off x="788670" y="711612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2326"/>
    <xdr:sp macro="" textlink="">
      <xdr:nvSpPr>
        <xdr:cNvPr id="1946" name="AutoShape 2"/>
        <xdr:cNvSpPr>
          <a:spLocks noChangeAspect="1" noChangeArrowheads="1"/>
        </xdr:cNvSpPr>
      </xdr:nvSpPr>
      <xdr:spPr bwMode="auto">
        <a:xfrm>
          <a:off x="788670" y="711612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44706"/>
    <xdr:sp macro="" textlink="">
      <xdr:nvSpPr>
        <xdr:cNvPr id="1947" name="AutoShape 2"/>
        <xdr:cNvSpPr>
          <a:spLocks noChangeAspect="1" noChangeArrowheads="1"/>
        </xdr:cNvSpPr>
      </xdr:nvSpPr>
      <xdr:spPr bwMode="auto">
        <a:xfrm>
          <a:off x="788670" y="711612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44706"/>
    <xdr:sp macro="" textlink="">
      <xdr:nvSpPr>
        <xdr:cNvPr id="1948" name="AutoShape 2"/>
        <xdr:cNvSpPr>
          <a:spLocks noChangeAspect="1" noChangeArrowheads="1"/>
        </xdr:cNvSpPr>
      </xdr:nvSpPr>
      <xdr:spPr bwMode="auto">
        <a:xfrm>
          <a:off x="788670" y="711612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7566"/>
    <xdr:sp macro="" textlink="">
      <xdr:nvSpPr>
        <xdr:cNvPr id="1949" name="AutoShape 2"/>
        <xdr:cNvSpPr>
          <a:spLocks noChangeAspect="1" noChangeArrowheads="1"/>
        </xdr:cNvSpPr>
      </xdr:nvSpPr>
      <xdr:spPr bwMode="auto">
        <a:xfrm>
          <a:off x="788670" y="711612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2326"/>
    <xdr:sp macro="" textlink="">
      <xdr:nvSpPr>
        <xdr:cNvPr id="1950" name="AutoShape 2"/>
        <xdr:cNvSpPr>
          <a:spLocks noChangeAspect="1" noChangeArrowheads="1"/>
        </xdr:cNvSpPr>
      </xdr:nvSpPr>
      <xdr:spPr bwMode="auto">
        <a:xfrm>
          <a:off x="788670" y="711612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2326"/>
    <xdr:sp macro="" textlink="">
      <xdr:nvSpPr>
        <xdr:cNvPr id="1951" name="AutoShape 2"/>
        <xdr:cNvSpPr>
          <a:spLocks noChangeAspect="1" noChangeArrowheads="1"/>
        </xdr:cNvSpPr>
      </xdr:nvSpPr>
      <xdr:spPr bwMode="auto">
        <a:xfrm>
          <a:off x="788670" y="711612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7566"/>
    <xdr:sp macro="" textlink="">
      <xdr:nvSpPr>
        <xdr:cNvPr id="1952" name="AutoShape 2"/>
        <xdr:cNvSpPr>
          <a:spLocks noChangeAspect="1" noChangeArrowheads="1"/>
        </xdr:cNvSpPr>
      </xdr:nvSpPr>
      <xdr:spPr bwMode="auto">
        <a:xfrm>
          <a:off x="788670" y="711612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7566"/>
    <xdr:sp macro="" textlink="">
      <xdr:nvSpPr>
        <xdr:cNvPr id="1953" name="AutoShape 2"/>
        <xdr:cNvSpPr>
          <a:spLocks noChangeAspect="1" noChangeArrowheads="1"/>
        </xdr:cNvSpPr>
      </xdr:nvSpPr>
      <xdr:spPr bwMode="auto">
        <a:xfrm>
          <a:off x="788670" y="711612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2326"/>
    <xdr:sp macro="" textlink="">
      <xdr:nvSpPr>
        <xdr:cNvPr id="1954" name="AutoShape 2"/>
        <xdr:cNvSpPr>
          <a:spLocks noChangeAspect="1" noChangeArrowheads="1"/>
        </xdr:cNvSpPr>
      </xdr:nvSpPr>
      <xdr:spPr bwMode="auto">
        <a:xfrm>
          <a:off x="788670" y="711612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44706"/>
    <xdr:sp macro="" textlink="">
      <xdr:nvSpPr>
        <xdr:cNvPr id="1955" name="AutoShape 2"/>
        <xdr:cNvSpPr>
          <a:spLocks noChangeAspect="1" noChangeArrowheads="1"/>
        </xdr:cNvSpPr>
      </xdr:nvSpPr>
      <xdr:spPr bwMode="auto">
        <a:xfrm>
          <a:off x="788670" y="711612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44706"/>
    <xdr:sp macro="" textlink="">
      <xdr:nvSpPr>
        <xdr:cNvPr id="1956" name="AutoShape 2"/>
        <xdr:cNvSpPr>
          <a:spLocks noChangeAspect="1" noChangeArrowheads="1"/>
        </xdr:cNvSpPr>
      </xdr:nvSpPr>
      <xdr:spPr bwMode="auto">
        <a:xfrm>
          <a:off x="788670" y="711612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7566"/>
    <xdr:sp macro="" textlink="">
      <xdr:nvSpPr>
        <xdr:cNvPr id="1957" name="AutoShape 2"/>
        <xdr:cNvSpPr>
          <a:spLocks noChangeAspect="1" noChangeArrowheads="1"/>
        </xdr:cNvSpPr>
      </xdr:nvSpPr>
      <xdr:spPr bwMode="auto">
        <a:xfrm>
          <a:off x="788670" y="711612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2326"/>
    <xdr:sp macro="" textlink="">
      <xdr:nvSpPr>
        <xdr:cNvPr id="1958" name="AutoShape 2"/>
        <xdr:cNvSpPr>
          <a:spLocks noChangeAspect="1" noChangeArrowheads="1"/>
        </xdr:cNvSpPr>
      </xdr:nvSpPr>
      <xdr:spPr bwMode="auto">
        <a:xfrm>
          <a:off x="788670" y="711612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52326"/>
    <xdr:sp macro="" textlink="">
      <xdr:nvSpPr>
        <xdr:cNvPr id="1959" name="AutoShape 2"/>
        <xdr:cNvSpPr>
          <a:spLocks noChangeAspect="1" noChangeArrowheads="1"/>
        </xdr:cNvSpPr>
      </xdr:nvSpPr>
      <xdr:spPr bwMode="auto">
        <a:xfrm>
          <a:off x="788670" y="711612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485" cy="267566"/>
    <xdr:sp macro="" textlink="">
      <xdr:nvSpPr>
        <xdr:cNvPr id="1960" name="AutoShape 2"/>
        <xdr:cNvSpPr>
          <a:spLocks noChangeAspect="1" noChangeArrowheads="1"/>
        </xdr:cNvSpPr>
      </xdr:nvSpPr>
      <xdr:spPr bwMode="auto">
        <a:xfrm>
          <a:off x="788670" y="711612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70337"/>
    <xdr:sp macro="" textlink="">
      <xdr:nvSpPr>
        <xdr:cNvPr id="1961" name="AutoShape 2"/>
        <xdr:cNvSpPr>
          <a:spLocks noChangeAspect="1" noChangeArrowheads="1"/>
        </xdr:cNvSpPr>
      </xdr:nvSpPr>
      <xdr:spPr bwMode="auto">
        <a:xfrm>
          <a:off x="788670" y="711612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62717"/>
    <xdr:sp macro="" textlink="">
      <xdr:nvSpPr>
        <xdr:cNvPr id="1962" name="AutoShape 2"/>
        <xdr:cNvSpPr>
          <a:spLocks noChangeAspect="1" noChangeArrowheads="1"/>
        </xdr:cNvSpPr>
      </xdr:nvSpPr>
      <xdr:spPr bwMode="auto">
        <a:xfrm>
          <a:off x="788670" y="711612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47477"/>
    <xdr:sp macro="" textlink="">
      <xdr:nvSpPr>
        <xdr:cNvPr id="1963" name="AutoShape 2"/>
        <xdr:cNvSpPr>
          <a:spLocks noChangeAspect="1" noChangeArrowheads="1"/>
        </xdr:cNvSpPr>
      </xdr:nvSpPr>
      <xdr:spPr bwMode="auto">
        <a:xfrm>
          <a:off x="788670" y="7116127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47477"/>
    <xdr:sp macro="" textlink="">
      <xdr:nvSpPr>
        <xdr:cNvPr id="1964" name="AutoShape 2"/>
        <xdr:cNvSpPr>
          <a:spLocks noChangeAspect="1" noChangeArrowheads="1"/>
        </xdr:cNvSpPr>
      </xdr:nvSpPr>
      <xdr:spPr bwMode="auto">
        <a:xfrm>
          <a:off x="788670" y="7116127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70337"/>
    <xdr:sp macro="" textlink="">
      <xdr:nvSpPr>
        <xdr:cNvPr id="1965" name="AutoShape 2"/>
        <xdr:cNvSpPr>
          <a:spLocks noChangeAspect="1" noChangeArrowheads="1"/>
        </xdr:cNvSpPr>
      </xdr:nvSpPr>
      <xdr:spPr bwMode="auto">
        <a:xfrm>
          <a:off x="788670" y="711612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62717"/>
    <xdr:sp macro="" textlink="">
      <xdr:nvSpPr>
        <xdr:cNvPr id="1966" name="AutoShape 2"/>
        <xdr:cNvSpPr>
          <a:spLocks noChangeAspect="1" noChangeArrowheads="1"/>
        </xdr:cNvSpPr>
      </xdr:nvSpPr>
      <xdr:spPr bwMode="auto">
        <a:xfrm>
          <a:off x="788670" y="711612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62717"/>
    <xdr:sp macro="" textlink="">
      <xdr:nvSpPr>
        <xdr:cNvPr id="1967" name="AutoShape 2"/>
        <xdr:cNvSpPr>
          <a:spLocks noChangeAspect="1" noChangeArrowheads="1"/>
        </xdr:cNvSpPr>
      </xdr:nvSpPr>
      <xdr:spPr bwMode="auto">
        <a:xfrm>
          <a:off x="788670" y="711612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70337"/>
    <xdr:sp macro="" textlink="">
      <xdr:nvSpPr>
        <xdr:cNvPr id="1968" name="AutoShape 2"/>
        <xdr:cNvSpPr>
          <a:spLocks noChangeAspect="1" noChangeArrowheads="1"/>
        </xdr:cNvSpPr>
      </xdr:nvSpPr>
      <xdr:spPr bwMode="auto">
        <a:xfrm>
          <a:off x="788670" y="711612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70337"/>
    <xdr:sp macro="" textlink="">
      <xdr:nvSpPr>
        <xdr:cNvPr id="1969" name="AutoShape 2"/>
        <xdr:cNvSpPr>
          <a:spLocks noChangeAspect="1" noChangeArrowheads="1"/>
        </xdr:cNvSpPr>
      </xdr:nvSpPr>
      <xdr:spPr bwMode="auto">
        <a:xfrm>
          <a:off x="788670" y="711612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62717"/>
    <xdr:sp macro="" textlink="">
      <xdr:nvSpPr>
        <xdr:cNvPr id="1970" name="AutoShape 2"/>
        <xdr:cNvSpPr>
          <a:spLocks noChangeAspect="1" noChangeArrowheads="1"/>
        </xdr:cNvSpPr>
      </xdr:nvSpPr>
      <xdr:spPr bwMode="auto">
        <a:xfrm>
          <a:off x="788670" y="711612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47477"/>
    <xdr:sp macro="" textlink="">
      <xdr:nvSpPr>
        <xdr:cNvPr id="1971" name="AutoShape 2"/>
        <xdr:cNvSpPr>
          <a:spLocks noChangeAspect="1" noChangeArrowheads="1"/>
        </xdr:cNvSpPr>
      </xdr:nvSpPr>
      <xdr:spPr bwMode="auto">
        <a:xfrm>
          <a:off x="788670" y="7116127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70337"/>
    <xdr:sp macro="" textlink="">
      <xdr:nvSpPr>
        <xdr:cNvPr id="1972" name="AutoShape 2"/>
        <xdr:cNvSpPr>
          <a:spLocks noChangeAspect="1" noChangeArrowheads="1"/>
        </xdr:cNvSpPr>
      </xdr:nvSpPr>
      <xdr:spPr bwMode="auto">
        <a:xfrm>
          <a:off x="788670" y="711612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62717"/>
    <xdr:sp macro="" textlink="">
      <xdr:nvSpPr>
        <xdr:cNvPr id="1973" name="AutoShape 2"/>
        <xdr:cNvSpPr>
          <a:spLocks noChangeAspect="1" noChangeArrowheads="1"/>
        </xdr:cNvSpPr>
      </xdr:nvSpPr>
      <xdr:spPr bwMode="auto">
        <a:xfrm>
          <a:off x="788670" y="711612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62717"/>
    <xdr:sp macro="" textlink="">
      <xdr:nvSpPr>
        <xdr:cNvPr id="1974" name="AutoShape 2"/>
        <xdr:cNvSpPr>
          <a:spLocks noChangeAspect="1" noChangeArrowheads="1"/>
        </xdr:cNvSpPr>
      </xdr:nvSpPr>
      <xdr:spPr bwMode="auto">
        <a:xfrm>
          <a:off x="788670" y="711612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70337"/>
    <xdr:sp macro="" textlink="">
      <xdr:nvSpPr>
        <xdr:cNvPr id="1975" name="AutoShape 2"/>
        <xdr:cNvSpPr>
          <a:spLocks noChangeAspect="1" noChangeArrowheads="1"/>
        </xdr:cNvSpPr>
      </xdr:nvSpPr>
      <xdr:spPr bwMode="auto">
        <a:xfrm>
          <a:off x="788670" y="711612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76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77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79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0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1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2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3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4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5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6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7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8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89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90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318</xdr:row>
      <xdr:rowOff>0</xdr:rowOff>
    </xdr:from>
    <xdr:ext cx="451948" cy="205222"/>
    <xdr:sp macro="" textlink="">
      <xdr:nvSpPr>
        <xdr:cNvPr id="1991" name="AutoShape 2"/>
        <xdr:cNvSpPr>
          <a:spLocks noChangeAspect="1" noChangeArrowheads="1"/>
        </xdr:cNvSpPr>
      </xdr:nvSpPr>
      <xdr:spPr bwMode="auto">
        <a:xfrm>
          <a:off x="788670" y="711612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5095"/>
    <xdr:sp macro="" textlink="">
      <xdr:nvSpPr>
        <xdr:cNvPr id="1993" name="AutoShape 2"/>
        <xdr:cNvSpPr>
          <a:spLocks noChangeAspect="1" noChangeArrowheads="1"/>
        </xdr:cNvSpPr>
      </xdr:nvSpPr>
      <xdr:spPr bwMode="auto">
        <a:xfrm>
          <a:off x="788670" y="687609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39855"/>
    <xdr:sp macro="" textlink="">
      <xdr:nvSpPr>
        <xdr:cNvPr id="1994" name="AutoShape 2"/>
        <xdr:cNvSpPr>
          <a:spLocks noChangeAspect="1" noChangeArrowheads="1"/>
        </xdr:cNvSpPr>
      </xdr:nvSpPr>
      <xdr:spPr bwMode="auto">
        <a:xfrm>
          <a:off x="788670" y="687609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39855"/>
    <xdr:sp macro="" textlink="">
      <xdr:nvSpPr>
        <xdr:cNvPr id="1995" name="AutoShape 2"/>
        <xdr:cNvSpPr>
          <a:spLocks noChangeAspect="1" noChangeArrowheads="1"/>
        </xdr:cNvSpPr>
      </xdr:nvSpPr>
      <xdr:spPr bwMode="auto">
        <a:xfrm>
          <a:off x="788670" y="687609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2715"/>
    <xdr:sp macro="" textlink="">
      <xdr:nvSpPr>
        <xdr:cNvPr id="1996" name="AutoShape 2"/>
        <xdr:cNvSpPr>
          <a:spLocks noChangeAspect="1" noChangeArrowheads="1"/>
        </xdr:cNvSpPr>
      </xdr:nvSpPr>
      <xdr:spPr bwMode="auto">
        <a:xfrm>
          <a:off x="788670" y="687609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5095"/>
    <xdr:sp macro="" textlink="">
      <xdr:nvSpPr>
        <xdr:cNvPr id="1997" name="AutoShape 2"/>
        <xdr:cNvSpPr>
          <a:spLocks noChangeAspect="1" noChangeArrowheads="1"/>
        </xdr:cNvSpPr>
      </xdr:nvSpPr>
      <xdr:spPr bwMode="auto">
        <a:xfrm>
          <a:off x="788670" y="687609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5095"/>
    <xdr:sp macro="" textlink="">
      <xdr:nvSpPr>
        <xdr:cNvPr id="1998" name="AutoShape 2"/>
        <xdr:cNvSpPr>
          <a:spLocks noChangeAspect="1" noChangeArrowheads="1"/>
        </xdr:cNvSpPr>
      </xdr:nvSpPr>
      <xdr:spPr bwMode="auto">
        <a:xfrm>
          <a:off x="788670" y="687609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2715"/>
    <xdr:sp macro="" textlink="">
      <xdr:nvSpPr>
        <xdr:cNvPr id="1999" name="AutoShape 2"/>
        <xdr:cNvSpPr>
          <a:spLocks noChangeAspect="1" noChangeArrowheads="1"/>
        </xdr:cNvSpPr>
      </xdr:nvSpPr>
      <xdr:spPr bwMode="auto">
        <a:xfrm>
          <a:off x="788670" y="687609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2715"/>
    <xdr:sp macro="" textlink="">
      <xdr:nvSpPr>
        <xdr:cNvPr id="2000" name="AutoShape 2"/>
        <xdr:cNvSpPr>
          <a:spLocks noChangeAspect="1" noChangeArrowheads="1"/>
        </xdr:cNvSpPr>
      </xdr:nvSpPr>
      <xdr:spPr bwMode="auto">
        <a:xfrm>
          <a:off x="788670" y="687609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5095"/>
    <xdr:sp macro="" textlink="">
      <xdr:nvSpPr>
        <xdr:cNvPr id="2001" name="AutoShape 2"/>
        <xdr:cNvSpPr>
          <a:spLocks noChangeAspect="1" noChangeArrowheads="1"/>
        </xdr:cNvSpPr>
      </xdr:nvSpPr>
      <xdr:spPr bwMode="auto">
        <a:xfrm>
          <a:off x="788670" y="687609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39855"/>
    <xdr:sp macro="" textlink="">
      <xdr:nvSpPr>
        <xdr:cNvPr id="2002" name="AutoShape 2"/>
        <xdr:cNvSpPr>
          <a:spLocks noChangeAspect="1" noChangeArrowheads="1"/>
        </xdr:cNvSpPr>
      </xdr:nvSpPr>
      <xdr:spPr bwMode="auto">
        <a:xfrm>
          <a:off x="788670" y="687609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39855"/>
    <xdr:sp macro="" textlink="">
      <xdr:nvSpPr>
        <xdr:cNvPr id="2003" name="AutoShape 2"/>
        <xdr:cNvSpPr>
          <a:spLocks noChangeAspect="1" noChangeArrowheads="1"/>
        </xdr:cNvSpPr>
      </xdr:nvSpPr>
      <xdr:spPr bwMode="auto">
        <a:xfrm>
          <a:off x="788670" y="6876097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2715"/>
    <xdr:sp macro="" textlink="">
      <xdr:nvSpPr>
        <xdr:cNvPr id="2004" name="AutoShape 2"/>
        <xdr:cNvSpPr>
          <a:spLocks noChangeAspect="1" noChangeArrowheads="1"/>
        </xdr:cNvSpPr>
      </xdr:nvSpPr>
      <xdr:spPr bwMode="auto">
        <a:xfrm>
          <a:off x="788670" y="687609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5095"/>
    <xdr:sp macro="" textlink="">
      <xdr:nvSpPr>
        <xdr:cNvPr id="2005" name="AutoShape 2"/>
        <xdr:cNvSpPr>
          <a:spLocks noChangeAspect="1" noChangeArrowheads="1"/>
        </xdr:cNvSpPr>
      </xdr:nvSpPr>
      <xdr:spPr bwMode="auto">
        <a:xfrm>
          <a:off x="788670" y="687609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5095"/>
    <xdr:sp macro="" textlink="">
      <xdr:nvSpPr>
        <xdr:cNvPr id="2006" name="AutoShape 2"/>
        <xdr:cNvSpPr>
          <a:spLocks noChangeAspect="1" noChangeArrowheads="1"/>
        </xdr:cNvSpPr>
      </xdr:nvSpPr>
      <xdr:spPr bwMode="auto">
        <a:xfrm>
          <a:off x="788670" y="6876097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2715"/>
    <xdr:sp macro="" textlink="">
      <xdr:nvSpPr>
        <xdr:cNvPr id="2007" name="AutoShape 2"/>
        <xdr:cNvSpPr>
          <a:spLocks noChangeAspect="1" noChangeArrowheads="1"/>
        </xdr:cNvSpPr>
      </xdr:nvSpPr>
      <xdr:spPr bwMode="auto">
        <a:xfrm>
          <a:off x="788670" y="6876097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7566"/>
    <xdr:sp macro="" textlink="">
      <xdr:nvSpPr>
        <xdr:cNvPr id="2008" name="AutoShape 2"/>
        <xdr:cNvSpPr>
          <a:spLocks noChangeAspect="1" noChangeArrowheads="1"/>
        </xdr:cNvSpPr>
      </xdr:nvSpPr>
      <xdr:spPr bwMode="auto">
        <a:xfrm>
          <a:off x="788670" y="687609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2326"/>
    <xdr:sp macro="" textlink="">
      <xdr:nvSpPr>
        <xdr:cNvPr id="2009" name="AutoShape 2"/>
        <xdr:cNvSpPr>
          <a:spLocks noChangeAspect="1" noChangeArrowheads="1"/>
        </xdr:cNvSpPr>
      </xdr:nvSpPr>
      <xdr:spPr bwMode="auto">
        <a:xfrm>
          <a:off x="788670" y="687609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44706"/>
    <xdr:sp macro="" textlink="">
      <xdr:nvSpPr>
        <xdr:cNvPr id="2010" name="AutoShape 2"/>
        <xdr:cNvSpPr>
          <a:spLocks noChangeAspect="1" noChangeArrowheads="1"/>
        </xdr:cNvSpPr>
      </xdr:nvSpPr>
      <xdr:spPr bwMode="auto">
        <a:xfrm>
          <a:off x="788670" y="687609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44706"/>
    <xdr:sp macro="" textlink="">
      <xdr:nvSpPr>
        <xdr:cNvPr id="2011" name="AutoShape 2"/>
        <xdr:cNvSpPr>
          <a:spLocks noChangeAspect="1" noChangeArrowheads="1"/>
        </xdr:cNvSpPr>
      </xdr:nvSpPr>
      <xdr:spPr bwMode="auto">
        <a:xfrm>
          <a:off x="788670" y="687609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7566"/>
    <xdr:sp macro="" textlink="">
      <xdr:nvSpPr>
        <xdr:cNvPr id="2012" name="AutoShape 2"/>
        <xdr:cNvSpPr>
          <a:spLocks noChangeAspect="1" noChangeArrowheads="1"/>
        </xdr:cNvSpPr>
      </xdr:nvSpPr>
      <xdr:spPr bwMode="auto">
        <a:xfrm>
          <a:off x="788670" y="687609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2326"/>
    <xdr:sp macro="" textlink="">
      <xdr:nvSpPr>
        <xdr:cNvPr id="2013" name="AutoShape 2"/>
        <xdr:cNvSpPr>
          <a:spLocks noChangeAspect="1" noChangeArrowheads="1"/>
        </xdr:cNvSpPr>
      </xdr:nvSpPr>
      <xdr:spPr bwMode="auto">
        <a:xfrm>
          <a:off x="788670" y="687609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2326"/>
    <xdr:sp macro="" textlink="">
      <xdr:nvSpPr>
        <xdr:cNvPr id="2014" name="AutoShape 2"/>
        <xdr:cNvSpPr>
          <a:spLocks noChangeAspect="1" noChangeArrowheads="1"/>
        </xdr:cNvSpPr>
      </xdr:nvSpPr>
      <xdr:spPr bwMode="auto">
        <a:xfrm>
          <a:off x="788670" y="687609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7566"/>
    <xdr:sp macro="" textlink="">
      <xdr:nvSpPr>
        <xdr:cNvPr id="2015" name="AutoShape 2"/>
        <xdr:cNvSpPr>
          <a:spLocks noChangeAspect="1" noChangeArrowheads="1"/>
        </xdr:cNvSpPr>
      </xdr:nvSpPr>
      <xdr:spPr bwMode="auto">
        <a:xfrm>
          <a:off x="788670" y="687609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7566"/>
    <xdr:sp macro="" textlink="">
      <xdr:nvSpPr>
        <xdr:cNvPr id="2016" name="AutoShape 2"/>
        <xdr:cNvSpPr>
          <a:spLocks noChangeAspect="1" noChangeArrowheads="1"/>
        </xdr:cNvSpPr>
      </xdr:nvSpPr>
      <xdr:spPr bwMode="auto">
        <a:xfrm>
          <a:off x="788670" y="687609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2326"/>
    <xdr:sp macro="" textlink="">
      <xdr:nvSpPr>
        <xdr:cNvPr id="2017" name="AutoShape 2"/>
        <xdr:cNvSpPr>
          <a:spLocks noChangeAspect="1" noChangeArrowheads="1"/>
        </xdr:cNvSpPr>
      </xdr:nvSpPr>
      <xdr:spPr bwMode="auto">
        <a:xfrm>
          <a:off x="788670" y="687609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44706"/>
    <xdr:sp macro="" textlink="">
      <xdr:nvSpPr>
        <xdr:cNvPr id="2018" name="AutoShape 2"/>
        <xdr:cNvSpPr>
          <a:spLocks noChangeAspect="1" noChangeArrowheads="1"/>
        </xdr:cNvSpPr>
      </xdr:nvSpPr>
      <xdr:spPr bwMode="auto">
        <a:xfrm>
          <a:off x="788670" y="687609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44706"/>
    <xdr:sp macro="" textlink="">
      <xdr:nvSpPr>
        <xdr:cNvPr id="2019" name="AutoShape 2"/>
        <xdr:cNvSpPr>
          <a:spLocks noChangeAspect="1" noChangeArrowheads="1"/>
        </xdr:cNvSpPr>
      </xdr:nvSpPr>
      <xdr:spPr bwMode="auto">
        <a:xfrm>
          <a:off x="788670" y="6876097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7566"/>
    <xdr:sp macro="" textlink="">
      <xdr:nvSpPr>
        <xdr:cNvPr id="2020" name="AutoShape 2"/>
        <xdr:cNvSpPr>
          <a:spLocks noChangeAspect="1" noChangeArrowheads="1"/>
        </xdr:cNvSpPr>
      </xdr:nvSpPr>
      <xdr:spPr bwMode="auto">
        <a:xfrm>
          <a:off x="788670" y="687609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2326"/>
    <xdr:sp macro="" textlink="">
      <xdr:nvSpPr>
        <xdr:cNvPr id="2021" name="AutoShape 2"/>
        <xdr:cNvSpPr>
          <a:spLocks noChangeAspect="1" noChangeArrowheads="1"/>
        </xdr:cNvSpPr>
      </xdr:nvSpPr>
      <xdr:spPr bwMode="auto">
        <a:xfrm>
          <a:off x="788670" y="687609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52326"/>
    <xdr:sp macro="" textlink="">
      <xdr:nvSpPr>
        <xdr:cNvPr id="2022" name="AutoShape 2"/>
        <xdr:cNvSpPr>
          <a:spLocks noChangeAspect="1" noChangeArrowheads="1"/>
        </xdr:cNvSpPr>
      </xdr:nvSpPr>
      <xdr:spPr bwMode="auto">
        <a:xfrm>
          <a:off x="788670" y="6876097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485" cy="267566"/>
    <xdr:sp macro="" textlink="">
      <xdr:nvSpPr>
        <xdr:cNvPr id="2023" name="AutoShape 2"/>
        <xdr:cNvSpPr>
          <a:spLocks noChangeAspect="1" noChangeArrowheads="1"/>
        </xdr:cNvSpPr>
      </xdr:nvSpPr>
      <xdr:spPr bwMode="auto">
        <a:xfrm>
          <a:off x="788670" y="6876097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70337"/>
    <xdr:sp macro="" textlink="">
      <xdr:nvSpPr>
        <xdr:cNvPr id="2024" name="AutoShape 2"/>
        <xdr:cNvSpPr>
          <a:spLocks noChangeAspect="1" noChangeArrowheads="1"/>
        </xdr:cNvSpPr>
      </xdr:nvSpPr>
      <xdr:spPr bwMode="auto">
        <a:xfrm>
          <a:off x="788670" y="687609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62717"/>
    <xdr:sp macro="" textlink="">
      <xdr:nvSpPr>
        <xdr:cNvPr id="2025" name="AutoShape 2"/>
        <xdr:cNvSpPr>
          <a:spLocks noChangeAspect="1" noChangeArrowheads="1"/>
        </xdr:cNvSpPr>
      </xdr:nvSpPr>
      <xdr:spPr bwMode="auto">
        <a:xfrm>
          <a:off x="788670" y="687609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47477"/>
    <xdr:sp macro="" textlink="">
      <xdr:nvSpPr>
        <xdr:cNvPr id="2026" name="AutoShape 2"/>
        <xdr:cNvSpPr>
          <a:spLocks noChangeAspect="1" noChangeArrowheads="1"/>
        </xdr:cNvSpPr>
      </xdr:nvSpPr>
      <xdr:spPr bwMode="auto">
        <a:xfrm>
          <a:off x="788670" y="6876097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47477"/>
    <xdr:sp macro="" textlink="">
      <xdr:nvSpPr>
        <xdr:cNvPr id="2027" name="AutoShape 2"/>
        <xdr:cNvSpPr>
          <a:spLocks noChangeAspect="1" noChangeArrowheads="1"/>
        </xdr:cNvSpPr>
      </xdr:nvSpPr>
      <xdr:spPr bwMode="auto">
        <a:xfrm>
          <a:off x="788670" y="6876097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70337"/>
    <xdr:sp macro="" textlink="">
      <xdr:nvSpPr>
        <xdr:cNvPr id="2028" name="AutoShape 2"/>
        <xdr:cNvSpPr>
          <a:spLocks noChangeAspect="1" noChangeArrowheads="1"/>
        </xdr:cNvSpPr>
      </xdr:nvSpPr>
      <xdr:spPr bwMode="auto">
        <a:xfrm>
          <a:off x="788670" y="687609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62717"/>
    <xdr:sp macro="" textlink="">
      <xdr:nvSpPr>
        <xdr:cNvPr id="2029" name="AutoShape 2"/>
        <xdr:cNvSpPr>
          <a:spLocks noChangeAspect="1" noChangeArrowheads="1"/>
        </xdr:cNvSpPr>
      </xdr:nvSpPr>
      <xdr:spPr bwMode="auto">
        <a:xfrm>
          <a:off x="788670" y="687609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62717"/>
    <xdr:sp macro="" textlink="">
      <xdr:nvSpPr>
        <xdr:cNvPr id="2030" name="AutoShape 2"/>
        <xdr:cNvSpPr>
          <a:spLocks noChangeAspect="1" noChangeArrowheads="1"/>
        </xdr:cNvSpPr>
      </xdr:nvSpPr>
      <xdr:spPr bwMode="auto">
        <a:xfrm>
          <a:off x="788670" y="687609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70337"/>
    <xdr:sp macro="" textlink="">
      <xdr:nvSpPr>
        <xdr:cNvPr id="2031" name="AutoShape 2"/>
        <xdr:cNvSpPr>
          <a:spLocks noChangeAspect="1" noChangeArrowheads="1"/>
        </xdr:cNvSpPr>
      </xdr:nvSpPr>
      <xdr:spPr bwMode="auto">
        <a:xfrm>
          <a:off x="788670" y="687609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70337"/>
    <xdr:sp macro="" textlink="">
      <xdr:nvSpPr>
        <xdr:cNvPr id="2032" name="AutoShape 2"/>
        <xdr:cNvSpPr>
          <a:spLocks noChangeAspect="1" noChangeArrowheads="1"/>
        </xdr:cNvSpPr>
      </xdr:nvSpPr>
      <xdr:spPr bwMode="auto">
        <a:xfrm>
          <a:off x="788670" y="687609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62717"/>
    <xdr:sp macro="" textlink="">
      <xdr:nvSpPr>
        <xdr:cNvPr id="2033" name="AutoShape 2"/>
        <xdr:cNvSpPr>
          <a:spLocks noChangeAspect="1" noChangeArrowheads="1"/>
        </xdr:cNvSpPr>
      </xdr:nvSpPr>
      <xdr:spPr bwMode="auto">
        <a:xfrm>
          <a:off x="788670" y="687609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47477"/>
    <xdr:sp macro="" textlink="">
      <xdr:nvSpPr>
        <xdr:cNvPr id="2034" name="AutoShape 2"/>
        <xdr:cNvSpPr>
          <a:spLocks noChangeAspect="1" noChangeArrowheads="1"/>
        </xdr:cNvSpPr>
      </xdr:nvSpPr>
      <xdr:spPr bwMode="auto">
        <a:xfrm>
          <a:off x="788670" y="6876097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70337"/>
    <xdr:sp macro="" textlink="">
      <xdr:nvSpPr>
        <xdr:cNvPr id="2035" name="AutoShape 2"/>
        <xdr:cNvSpPr>
          <a:spLocks noChangeAspect="1" noChangeArrowheads="1"/>
        </xdr:cNvSpPr>
      </xdr:nvSpPr>
      <xdr:spPr bwMode="auto">
        <a:xfrm>
          <a:off x="788670" y="687609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62717"/>
    <xdr:sp macro="" textlink="">
      <xdr:nvSpPr>
        <xdr:cNvPr id="2036" name="AutoShape 2"/>
        <xdr:cNvSpPr>
          <a:spLocks noChangeAspect="1" noChangeArrowheads="1"/>
        </xdr:cNvSpPr>
      </xdr:nvSpPr>
      <xdr:spPr bwMode="auto">
        <a:xfrm>
          <a:off x="788670" y="687609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62717"/>
    <xdr:sp macro="" textlink="">
      <xdr:nvSpPr>
        <xdr:cNvPr id="2037" name="AutoShape 2"/>
        <xdr:cNvSpPr>
          <a:spLocks noChangeAspect="1" noChangeArrowheads="1"/>
        </xdr:cNvSpPr>
      </xdr:nvSpPr>
      <xdr:spPr bwMode="auto">
        <a:xfrm>
          <a:off x="788670" y="6876097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70337"/>
    <xdr:sp macro="" textlink="">
      <xdr:nvSpPr>
        <xdr:cNvPr id="2038" name="AutoShape 2"/>
        <xdr:cNvSpPr>
          <a:spLocks noChangeAspect="1" noChangeArrowheads="1"/>
        </xdr:cNvSpPr>
      </xdr:nvSpPr>
      <xdr:spPr bwMode="auto">
        <a:xfrm>
          <a:off x="788670" y="6876097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39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0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1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2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3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4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5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6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7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8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49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51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52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53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333</xdr:row>
      <xdr:rowOff>0</xdr:rowOff>
    </xdr:from>
    <xdr:ext cx="451948" cy="205222"/>
    <xdr:sp macro="" textlink="">
      <xdr:nvSpPr>
        <xdr:cNvPr id="2054" name="AutoShape 2"/>
        <xdr:cNvSpPr>
          <a:spLocks noChangeAspect="1" noChangeArrowheads="1"/>
        </xdr:cNvSpPr>
      </xdr:nvSpPr>
      <xdr:spPr bwMode="auto">
        <a:xfrm>
          <a:off x="788670" y="6876097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77146</xdr:rowOff>
    </xdr:to>
    <xdr:sp macro="" textlink="">
      <xdr:nvSpPr>
        <xdr:cNvPr id="212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69526</xdr:rowOff>
    </xdr:to>
    <xdr:sp macro="" textlink="">
      <xdr:nvSpPr>
        <xdr:cNvPr id="212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54286</xdr:rowOff>
    </xdr:to>
    <xdr:sp macro="" textlink="">
      <xdr:nvSpPr>
        <xdr:cNvPr id="2125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54286</xdr:rowOff>
    </xdr:to>
    <xdr:sp macro="" textlink="">
      <xdr:nvSpPr>
        <xdr:cNvPr id="2126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77146</xdr:rowOff>
    </xdr:to>
    <xdr:sp macro="" textlink="">
      <xdr:nvSpPr>
        <xdr:cNvPr id="212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69526</xdr:rowOff>
    </xdr:to>
    <xdr:sp macro="" textlink="">
      <xdr:nvSpPr>
        <xdr:cNvPr id="2128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69526</xdr:rowOff>
    </xdr:to>
    <xdr:sp macro="" textlink="">
      <xdr:nvSpPr>
        <xdr:cNvPr id="212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77146</xdr:rowOff>
    </xdr:to>
    <xdr:sp macro="" textlink="">
      <xdr:nvSpPr>
        <xdr:cNvPr id="213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77146</xdr:rowOff>
    </xdr:to>
    <xdr:sp macro="" textlink="">
      <xdr:nvSpPr>
        <xdr:cNvPr id="2131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69526</xdr:rowOff>
    </xdr:to>
    <xdr:sp macro="" textlink="">
      <xdr:nvSpPr>
        <xdr:cNvPr id="213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54286</xdr:rowOff>
    </xdr:to>
    <xdr:sp macro="" textlink="">
      <xdr:nvSpPr>
        <xdr:cNvPr id="213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54286</xdr:rowOff>
    </xdr:to>
    <xdr:sp macro="" textlink="">
      <xdr:nvSpPr>
        <xdr:cNvPr id="2134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77146</xdr:rowOff>
    </xdr:to>
    <xdr:sp macro="" textlink="">
      <xdr:nvSpPr>
        <xdr:cNvPr id="213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69526</xdr:rowOff>
    </xdr:to>
    <xdr:sp macro="" textlink="">
      <xdr:nvSpPr>
        <xdr:cNvPr id="213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69526</xdr:rowOff>
    </xdr:to>
    <xdr:sp macro="" textlink="">
      <xdr:nvSpPr>
        <xdr:cNvPr id="213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77146</xdr:rowOff>
    </xdr:to>
    <xdr:sp macro="" textlink="">
      <xdr:nvSpPr>
        <xdr:cNvPr id="213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81997</xdr:rowOff>
    </xdr:to>
    <xdr:sp macro="" textlink="">
      <xdr:nvSpPr>
        <xdr:cNvPr id="213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66757</xdr:rowOff>
    </xdr:to>
    <xdr:sp macro="" textlink="">
      <xdr:nvSpPr>
        <xdr:cNvPr id="214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59137</xdr:rowOff>
    </xdr:to>
    <xdr:sp macro="" textlink="">
      <xdr:nvSpPr>
        <xdr:cNvPr id="2141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59137</xdr:rowOff>
    </xdr:to>
    <xdr:sp macro="" textlink="">
      <xdr:nvSpPr>
        <xdr:cNvPr id="2142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81997</xdr:rowOff>
    </xdr:to>
    <xdr:sp macro="" textlink="">
      <xdr:nvSpPr>
        <xdr:cNvPr id="214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66757</xdr:rowOff>
    </xdr:to>
    <xdr:sp macro="" textlink="">
      <xdr:nvSpPr>
        <xdr:cNvPr id="2144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66757</xdr:rowOff>
    </xdr:to>
    <xdr:sp macro="" textlink="">
      <xdr:nvSpPr>
        <xdr:cNvPr id="214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81997</xdr:rowOff>
    </xdr:to>
    <xdr:sp macro="" textlink="">
      <xdr:nvSpPr>
        <xdr:cNvPr id="214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81997</xdr:rowOff>
    </xdr:to>
    <xdr:sp macro="" textlink="">
      <xdr:nvSpPr>
        <xdr:cNvPr id="2147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66757</xdr:rowOff>
    </xdr:to>
    <xdr:sp macro="" textlink="">
      <xdr:nvSpPr>
        <xdr:cNvPr id="214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59137</xdr:rowOff>
    </xdr:to>
    <xdr:sp macro="" textlink="">
      <xdr:nvSpPr>
        <xdr:cNvPr id="214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59137</xdr:rowOff>
    </xdr:to>
    <xdr:sp macro="" textlink="">
      <xdr:nvSpPr>
        <xdr:cNvPr id="2150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81997</xdr:rowOff>
    </xdr:to>
    <xdr:sp macro="" textlink="">
      <xdr:nvSpPr>
        <xdr:cNvPr id="215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66757</xdr:rowOff>
    </xdr:to>
    <xdr:sp macro="" textlink="">
      <xdr:nvSpPr>
        <xdr:cNvPr id="215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66757</xdr:rowOff>
    </xdr:to>
    <xdr:sp macro="" textlink="">
      <xdr:nvSpPr>
        <xdr:cNvPr id="215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449580</xdr:colOff>
      <xdr:row>334</xdr:row>
      <xdr:rowOff>81997</xdr:rowOff>
    </xdr:to>
    <xdr:sp macro="" textlink="">
      <xdr:nvSpPr>
        <xdr:cNvPr id="215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84768</xdr:rowOff>
    </xdr:to>
    <xdr:sp macro="" textlink="">
      <xdr:nvSpPr>
        <xdr:cNvPr id="2155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77148</xdr:rowOff>
    </xdr:to>
    <xdr:sp macro="" textlink="">
      <xdr:nvSpPr>
        <xdr:cNvPr id="215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61908</xdr:rowOff>
    </xdr:to>
    <xdr:sp macro="" textlink="">
      <xdr:nvSpPr>
        <xdr:cNvPr id="2157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61908</xdr:rowOff>
    </xdr:to>
    <xdr:sp macro="" textlink="">
      <xdr:nvSpPr>
        <xdr:cNvPr id="2158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84768</xdr:rowOff>
    </xdr:to>
    <xdr:sp macro="" textlink="">
      <xdr:nvSpPr>
        <xdr:cNvPr id="215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77148</xdr:rowOff>
    </xdr:to>
    <xdr:sp macro="" textlink="">
      <xdr:nvSpPr>
        <xdr:cNvPr id="2160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77148</xdr:rowOff>
    </xdr:to>
    <xdr:sp macro="" textlink="">
      <xdr:nvSpPr>
        <xdr:cNvPr id="216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84768</xdr:rowOff>
    </xdr:to>
    <xdr:sp macro="" textlink="">
      <xdr:nvSpPr>
        <xdr:cNvPr id="216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84768</xdr:rowOff>
    </xdr:to>
    <xdr:sp macro="" textlink="">
      <xdr:nvSpPr>
        <xdr:cNvPr id="216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77148</xdr:rowOff>
    </xdr:to>
    <xdr:sp macro="" textlink="">
      <xdr:nvSpPr>
        <xdr:cNvPr id="216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61908</xdr:rowOff>
    </xdr:to>
    <xdr:sp macro="" textlink="">
      <xdr:nvSpPr>
        <xdr:cNvPr id="216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84768</xdr:rowOff>
    </xdr:to>
    <xdr:sp macro="" textlink="">
      <xdr:nvSpPr>
        <xdr:cNvPr id="216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77148</xdr:rowOff>
    </xdr:to>
    <xdr:sp macro="" textlink="">
      <xdr:nvSpPr>
        <xdr:cNvPr id="216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77148</xdr:rowOff>
    </xdr:to>
    <xdr:sp macro="" textlink="">
      <xdr:nvSpPr>
        <xdr:cNvPr id="216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84768</xdr:rowOff>
    </xdr:to>
    <xdr:sp macro="" textlink="">
      <xdr:nvSpPr>
        <xdr:cNvPr id="216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7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8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8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8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8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8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333</xdr:row>
      <xdr:rowOff>0</xdr:rowOff>
    </xdr:from>
    <xdr:to>
      <xdr:col>2</xdr:col>
      <xdr:colOff>450043</xdr:colOff>
      <xdr:row>334</xdr:row>
      <xdr:rowOff>18756</xdr:rowOff>
    </xdr:to>
    <xdr:sp macro="" textlink="">
      <xdr:nvSpPr>
        <xdr:cNvPr id="21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363</xdr:row>
      <xdr:rowOff>106680</xdr:rowOff>
    </xdr:from>
    <xdr:to>
      <xdr:col>2</xdr:col>
      <xdr:colOff>2286000</xdr:colOff>
      <xdr:row>364</xdr:row>
      <xdr:rowOff>0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2908935" y="563118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364</xdr:row>
      <xdr:rowOff>106680</xdr:rowOff>
    </xdr:from>
    <xdr:to>
      <xdr:col>2</xdr:col>
      <xdr:colOff>2286000</xdr:colOff>
      <xdr:row>365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2908935" y="5793105"/>
          <a:ext cx="16764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364</xdr:row>
      <xdr:rowOff>106680</xdr:rowOff>
    </xdr:from>
    <xdr:to>
      <xdr:col>2</xdr:col>
      <xdr:colOff>2286000</xdr:colOff>
      <xdr:row>365</xdr:row>
      <xdr:rowOff>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2908935" y="5793105"/>
          <a:ext cx="16764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502920</xdr:colOff>
      <xdr:row>87</xdr:row>
      <xdr:rowOff>0</xdr:rowOff>
    </xdr:from>
    <xdr:ext cx="470535" cy="291290"/>
    <xdr:sp macro="" textlink="">
      <xdr:nvSpPr>
        <xdr:cNvPr id="1992" name="AutoShape 2"/>
        <xdr:cNvSpPr>
          <a:spLocks noChangeAspect="1" noChangeArrowheads="1"/>
        </xdr:cNvSpPr>
      </xdr:nvSpPr>
      <xdr:spPr bwMode="auto">
        <a:xfrm>
          <a:off x="883920" y="28536900"/>
          <a:ext cx="470535" cy="29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3670"/>
    <xdr:sp macro="" textlink="">
      <xdr:nvSpPr>
        <xdr:cNvPr id="2055" name="AutoShape 2"/>
        <xdr:cNvSpPr>
          <a:spLocks noChangeAspect="1" noChangeArrowheads="1"/>
        </xdr:cNvSpPr>
      </xdr:nvSpPr>
      <xdr:spPr bwMode="auto">
        <a:xfrm>
          <a:off x="883920" y="28536900"/>
          <a:ext cx="470535" cy="28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68430"/>
    <xdr:sp macro="" textlink="">
      <xdr:nvSpPr>
        <xdr:cNvPr id="2056" name="AutoShape 2"/>
        <xdr:cNvSpPr>
          <a:spLocks noChangeAspect="1" noChangeArrowheads="1"/>
        </xdr:cNvSpPr>
      </xdr:nvSpPr>
      <xdr:spPr bwMode="auto">
        <a:xfrm>
          <a:off x="883920" y="28536900"/>
          <a:ext cx="470535" cy="26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68430"/>
    <xdr:sp macro="" textlink="">
      <xdr:nvSpPr>
        <xdr:cNvPr id="2057" name="AutoShape 2"/>
        <xdr:cNvSpPr>
          <a:spLocks noChangeAspect="1" noChangeArrowheads="1"/>
        </xdr:cNvSpPr>
      </xdr:nvSpPr>
      <xdr:spPr bwMode="auto">
        <a:xfrm>
          <a:off x="883920" y="28536900"/>
          <a:ext cx="470535" cy="26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1290"/>
    <xdr:sp macro="" textlink="">
      <xdr:nvSpPr>
        <xdr:cNvPr id="2058" name="AutoShape 2"/>
        <xdr:cNvSpPr>
          <a:spLocks noChangeAspect="1" noChangeArrowheads="1"/>
        </xdr:cNvSpPr>
      </xdr:nvSpPr>
      <xdr:spPr bwMode="auto">
        <a:xfrm>
          <a:off x="883920" y="28536900"/>
          <a:ext cx="470535" cy="29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3670"/>
    <xdr:sp macro="" textlink="">
      <xdr:nvSpPr>
        <xdr:cNvPr id="2059" name="AutoShape 2"/>
        <xdr:cNvSpPr>
          <a:spLocks noChangeAspect="1" noChangeArrowheads="1"/>
        </xdr:cNvSpPr>
      </xdr:nvSpPr>
      <xdr:spPr bwMode="auto">
        <a:xfrm>
          <a:off x="883920" y="28536900"/>
          <a:ext cx="470535" cy="28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3670"/>
    <xdr:sp macro="" textlink="">
      <xdr:nvSpPr>
        <xdr:cNvPr id="2060" name="AutoShape 2"/>
        <xdr:cNvSpPr>
          <a:spLocks noChangeAspect="1" noChangeArrowheads="1"/>
        </xdr:cNvSpPr>
      </xdr:nvSpPr>
      <xdr:spPr bwMode="auto">
        <a:xfrm>
          <a:off x="883920" y="28536900"/>
          <a:ext cx="470535" cy="28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1290"/>
    <xdr:sp macro="" textlink="">
      <xdr:nvSpPr>
        <xdr:cNvPr id="2061" name="AutoShape 2"/>
        <xdr:cNvSpPr>
          <a:spLocks noChangeAspect="1" noChangeArrowheads="1"/>
        </xdr:cNvSpPr>
      </xdr:nvSpPr>
      <xdr:spPr bwMode="auto">
        <a:xfrm>
          <a:off x="883920" y="28536900"/>
          <a:ext cx="470535" cy="29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1290"/>
    <xdr:sp macro="" textlink="">
      <xdr:nvSpPr>
        <xdr:cNvPr id="2062" name="AutoShape 2"/>
        <xdr:cNvSpPr>
          <a:spLocks noChangeAspect="1" noChangeArrowheads="1"/>
        </xdr:cNvSpPr>
      </xdr:nvSpPr>
      <xdr:spPr bwMode="auto">
        <a:xfrm>
          <a:off x="883920" y="28536900"/>
          <a:ext cx="470535" cy="29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3670"/>
    <xdr:sp macro="" textlink="">
      <xdr:nvSpPr>
        <xdr:cNvPr id="2063" name="AutoShape 2"/>
        <xdr:cNvSpPr>
          <a:spLocks noChangeAspect="1" noChangeArrowheads="1"/>
        </xdr:cNvSpPr>
      </xdr:nvSpPr>
      <xdr:spPr bwMode="auto">
        <a:xfrm>
          <a:off x="883920" y="28536900"/>
          <a:ext cx="470535" cy="28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68430"/>
    <xdr:sp macro="" textlink="">
      <xdr:nvSpPr>
        <xdr:cNvPr id="2064" name="AutoShape 2"/>
        <xdr:cNvSpPr>
          <a:spLocks noChangeAspect="1" noChangeArrowheads="1"/>
        </xdr:cNvSpPr>
      </xdr:nvSpPr>
      <xdr:spPr bwMode="auto">
        <a:xfrm>
          <a:off x="883920" y="28536900"/>
          <a:ext cx="470535" cy="26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68430"/>
    <xdr:sp macro="" textlink="">
      <xdr:nvSpPr>
        <xdr:cNvPr id="2065" name="AutoShape 2"/>
        <xdr:cNvSpPr>
          <a:spLocks noChangeAspect="1" noChangeArrowheads="1"/>
        </xdr:cNvSpPr>
      </xdr:nvSpPr>
      <xdr:spPr bwMode="auto">
        <a:xfrm>
          <a:off x="883920" y="28536900"/>
          <a:ext cx="470535" cy="268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1290"/>
    <xdr:sp macro="" textlink="">
      <xdr:nvSpPr>
        <xdr:cNvPr id="2066" name="AutoShape 2"/>
        <xdr:cNvSpPr>
          <a:spLocks noChangeAspect="1" noChangeArrowheads="1"/>
        </xdr:cNvSpPr>
      </xdr:nvSpPr>
      <xdr:spPr bwMode="auto">
        <a:xfrm>
          <a:off x="883920" y="28536900"/>
          <a:ext cx="470535" cy="29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3670"/>
    <xdr:sp macro="" textlink="">
      <xdr:nvSpPr>
        <xdr:cNvPr id="2067" name="AutoShape 2"/>
        <xdr:cNvSpPr>
          <a:spLocks noChangeAspect="1" noChangeArrowheads="1"/>
        </xdr:cNvSpPr>
      </xdr:nvSpPr>
      <xdr:spPr bwMode="auto">
        <a:xfrm>
          <a:off x="883920" y="28536900"/>
          <a:ext cx="470535" cy="28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3670"/>
    <xdr:sp macro="" textlink="">
      <xdr:nvSpPr>
        <xdr:cNvPr id="2068" name="AutoShape 2"/>
        <xdr:cNvSpPr>
          <a:spLocks noChangeAspect="1" noChangeArrowheads="1"/>
        </xdr:cNvSpPr>
      </xdr:nvSpPr>
      <xdr:spPr bwMode="auto">
        <a:xfrm>
          <a:off x="883920" y="28536900"/>
          <a:ext cx="470535" cy="28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1290"/>
    <xdr:sp macro="" textlink="">
      <xdr:nvSpPr>
        <xdr:cNvPr id="2069" name="AutoShape 2"/>
        <xdr:cNvSpPr>
          <a:spLocks noChangeAspect="1" noChangeArrowheads="1"/>
        </xdr:cNvSpPr>
      </xdr:nvSpPr>
      <xdr:spPr bwMode="auto">
        <a:xfrm>
          <a:off x="883920" y="28536900"/>
          <a:ext cx="470535" cy="291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6141"/>
    <xdr:sp macro="" textlink="">
      <xdr:nvSpPr>
        <xdr:cNvPr id="2070" name="AutoShape 2"/>
        <xdr:cNvSpPr>
          <a:spLocks noChangeAspect="1" noChangeArrowheads="1"/>
        </xdr:cNvSpPr>
      </xdr:nvSpPr>
      <xdr:spPr bwMode="auto">
        <a:xfrm>
          <a:off x="883920" y="28536900"/>
          <a:ext cx="470535" cy="29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0901"/>
    <xdr:sp macro="" textlink="">
      <xdr:nvSpPr>
        <xdr:cNvPr id="2071" name="AutoShape 2"/>
        <xdr:cNvSpPr>
          <a:spLocks noChangeAspect="1" noChangeArrowheads="1"/>
        </xdr:cNvSpPr>
      </xdr:nvSpPr>
      <xdr:spPr bwMode="auto">
        <a:xfrm>
          <a:off x="883920" y="28536900"/>
          <a:ext cx="470535" cy="28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73281"/>
    <xdr:sp macro="" textlink="">
      <xdr:nvSpPr>
        <xdr:cNvPr id="2072" name="AutoShape 2"/>
        <xdr:cNvSpPr>
          <a:spLocks noChangeAspect="1" noChangeArrowheads="1"/>
        </xdr:cNvSpPr>
      </xdr:nvSpPr>
      <xdr:spPr bwMode="auto">
        <a:xfrm>
          <a:off x="883920" y="28536900"/>
          <a:ext cx="470535" cy="273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73281"/>
    <xdr:sp macro="" textlink="">
      <xdr:nvSpPr>
        <xdr:cNvPr id="2073" name="AutoShape 2"/>
        <xdr:cNvSpPr>
          <a:spLocks noChangeAspect="1" noChangeArrowheads="1"/>
        </xdr:cNvSpPr>
      </xdr:nvSpPr>
      <xdr:spPr bwMode="auto">
        <a:xfrm>
          <a:off x="883920" y="28536900"/>
          <a:ext cx="470535" cy="273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6141"/>
    <xdr:sp macro="" textlink="">
      <xdr:nvSpPr>
        <xdr:cNvPr id="2074" name="AutoShape 2"/>
        <xdr:cNvSpPr>
          <a:spLocks noChangeAspect="1" noChangeArrowheads="1"/>
        </xdr:cNvSpPr>
      </xdr:nvSpPr>
      <xdr:spPr bwMode="auto">
        <a:xfrm>
          <a:off x="883920" y="28536900"/>
          <a:ext cx="470535" cy="29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0901"/>
    <xdr:sp macro="" textlink="">
      <xdr:nvSpPr>
        <xdr:cNvPr id="2075" name="AutoShape 2"/>
        <xdr:cNvSpPr>
          <a:spLocks noChangeAspect="1" noChangeArrowheads="1"/>
        </xdr:cNvSpPr>
      </xdr:nvSpPr>
      <xdr:spPr bwMode="auto">
        <a:xfrm>
          <a:off x="883920" y="28536900"/>
          <a:ext cx="470535" cy="28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0901"/>
    <xdr:sp macro="" textlink="">
      <xdr:nvSpPr>
        <xdr:cNvPr id="2076" name="AutoShape 2"/>
        <xdr:cNvSpPr>
          <a:spLocks noChangeAspect="1" noChangeArrowheads="1"/>
        </xdr:cNvSpPr>
      </xdr:nvSpPr>
      <xdr:spPr bwMode="auto">
        <a:xfrm>
          <a:off x="883920" y="28536900"/>
          <a:ext cx="470535" cy="28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6141"/>
    <xdr:sp macro="" textlink="">
      <xdr:nvSpPr>
        <xdr:cNvPr id="2077" name="AutoShape 2"/>
        <xdr:cNvSpPr>
          <a:spLocks noChangeAspect="1" noChangeArrowheads="1"/>
        </xdr:cNvSpPr>
      </xdr:nvSpPr>
      <xdr:spPr bwMode="auto">
        <a:xfrm>
          <a:off x="883920" y="28536900"/>
          <a:ext cx="470535" cy="29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6141"/>
    <xdr:sp macro="" textlink="">
      <xdr:nvSpPr>
        <xdr:cNvPr id="2078" name="AutoShape 2"/>
        <xdr:cNvSpPr>
          <a:spLocks noChangeAspect="1" noChangeArrowheads="1"/>
        </xdr:cNvSpPr>
      </xdr:nvSpPr>
      <xdr:spPr bwMode="auto">
        <a:xfrm>
          <a:off x="883920" y="28536900"/>
          <a:ext cx="470535" cy="29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0901"/>
    <xdr:sp macro="" textlink="">
      <xdr:nvSpPr>
        <xdr:cNvPr id="2079" name="AutoShape 2"/>
        <xdr:cNvSpPr>
          <a:spLocks noChangeAspect="1" noChangeArrowheads="1"/>
        </xdr:cNvSpPr>
      </xdr:nvSpPr>
      <xdr:spPr bwMode="auto">
        <a:xfrm>
          <a:off x="883920" y="28536900"/>
          <a:ext cx="470535" cy="28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73281"/>
    <xdr:sp macro="" textlink="">
      <xdr:nvSpPr>
        <xdr:cNvPr id="2080" name="AutoShape 2"/>
        <xdr:cNvSpPr>
          <a:spLocks noChangeAspect="1" noChangeArrowheads="1"/>
        </xdr:cNvSpPr>
      </xdr:nvSpPr>
      <xdr:spPr bwMode="auto">
        <a:xfrm>
          <a:off x="883920" y="28536900"/>
          <a:ext cx="470535" cy="273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73281"/>
    <xdr:sp macro="" textlink="">
      <xdr:nvSpPr>
        <xdr:cNvPr id="2081" name="AutoShape 2"/>
        <xdr:cNvSpPr>
          <a:spLocks noChangeAspect="1" noChangeArrowheads="1"/>
        </xdr:cNvSpPr>
      </xdr:nvSpPr>
      <xdr:spPr bwMode="auto">
        <a:xfrm>
          <a:off x="883920" y="28536900"/>
          <a:ext cx="470535" cy="273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6141"/>
    <xdr:sp macro="" textlink="">
      <xdr:nvSpPr>
        <xdr:cNvPr id="2082" name="AutoShape 2"/>
        <xdr:cNvSpPr>
          <a:spLocks noChangeAspect="1" noChangeArrowheads="1"/>
        </xdr:cNvSpPr>
      </xdr:nvSpPr>
      <xdr:spPr bwMode="auto">
        <a:xfrm>
          <a:off x="883920" y="28536900"/>
          <a:ext cx="470535" cy="29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0901"/>
    <xdr:sp macro="" textlink="">
      <xdr:nvSpPr>
        <xdr:cNvPr id="2083" name="AutoShape 2"/>
        <xdr:cNvSpPr>
          <a:spLocks noChangeAspect="1" noChangeArrowheads="1"/>
        </xdr:cNvSpPr>
      </xdr:nvSpPr>
      <xdr:spPr bwMode="auto">
        <a:xfrm>
          <a:off x="883920" y="28536900"/>
          <a:ext cx="470535" cy="28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80901"/>
    <xdr:sp macro="" textlink="">
      <xdr:nvSpPr>
        <xdr:cNvPr id="2084" name="AutoShape 2"/>
        <xdr:cNvSpPr>
          <a:spLocks noChangeAspect="1" noChangeArrowheads="1"/>
        </xdr:cNvSpPr>
      </xdr:nvSpPr>
      <xdr:spPr bwMode="auto">
        <a:xfrm>
          <a:off x="883920" y="28536900"/>
          <a:ext cx="470535" cy="280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535" cy="296141"/>
    <xdr:sp macro="" textlink="">
      <xdr:nvSpPr>
        <xdr:cNvPr id="2085" name="AutoShape 2"/>
        <xdr:cNvSpPr>
          <a:spLocks noChangeAspect="1" noChangeArrowheads="1"/>
        </xdr:cNvSpPr>
      </xdr:nvSpPr>
      <xdr:spPr bwMode="auto">
        <a:xfrm>
          <a:off x="883920" y="28536900"/>
          <a:ext cx="470535" cy="29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8912"/>
    <xdr:sp macro="" textlink="">
      <xdr:nvSpPr>
        <xdr:cNvPr id="2086" name="AutoShape 2"/>
        <xdr:cNvSpPr>
          <a:spLocks noChangeAspect="1" noChangeArrowheads="1"/>
        </xdr:cNvSpPr>
      </xdr:nvSpPr>
      <xdr:spPr bwMode="auto">
        <a:xfrm>
          <a:off x="883920" y="28536900"/>
          <a:ext cx="47099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1292"/>
    <xdr:sp macro="" textlink="">
      <xdr:nvSpPr>
        <xdr:cNvPr id="2087" name="AutoShape 2"/>
        <xdr:cNvSpPr>
          <a:spLocks noChangeAspect="1" noChangeArrowheads="1"/>
        </xdr:cNvSpPr>
      </xdr:nvSpPr>
      <xdr:spPr bwMode="auto">
        <a:xfrm>
          <a:off x="883920" y="28536900"/>
          <a:ext cx="470998" cy="29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76052"/>
    <xdr:sp macro="" textlink="">
      <xdr:nvSpPr>
        <xdr:cNvPr id="2088" name="AutoShape 2"/>
        <xdr:cNvSpPr>
          <a:spLocks noChangeAspect="1" noChangeArrowheads="1"/>
        </xdr:cNvSpPr>
      </xdr:nvSpPr>
      <xdr:spPr bwMode="auto">
        <a:xfrm>
          <a:off x="883920" y="28536900"/>
          <a:ext cx="470998" cy="27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76052"/>
    <xdr:sp macro="" textlink="">
      <xdr:nvSpPr>
        <xdr:cNvPr id="2089" name="AutoShape 2"/>
        <xdr:cNvSpPr>
          <a:spLocks noChangeAspect="1" noChangeArrowheads="1"/>
        </xdr:cNvSpPr>
      </xdr:nvSpPr>
      <xdr:spPr bwMode="auto">
        <a:xfrm>
          <a:off x="883920" y="28536900"/>
          <a:ext cx="470998" cy="27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8912"/>
    <xdr:sp macro="" textlink="">
      <xdr:nvSpPr>
        <xdr:cNvPr id="2090" name="AutoShape 2"/>
        <xdr:cNvSpPr>
          <a:spLocks noChangeAspect="1" noChangeArrowheads="1"/>
        </xdr:cNvSpPr>
      </xdr:nvSpPr>
      <xdr:spPr bwMode="auto">
        <a:xfrm>
          <a:off x="883920" y="28536900"/>
          <a:ext cx="47099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1292"/>
    <xdr:sp macro="" textlink="">
      <xdr:nvSpPr>
        <xdr:cNvPr id="2091" name="AutoShape 2"/>
        <xdr:cNvSpPr>
          <a:spLocks noChangeAspect="1" noChangeArrowheads="1"/>
        </xdr:cNvSpPr>
      </xdr:nvSpPr>
      <xdr:spPr bwMode="auto">
        <a:xfrm>
          <a:off x="883920" y="28536900"/>
          <a:ext cx="470998" cy="29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1292"/>
    <xdr:sp macro="" textlink="">
      <xdr:nvSpPr>
        <xdr:cNvPr id="2092" name="AutoShape 2"/>
        <xdr:cNvSpPr>
          <a:spLocks noChangeAspect="1" noChangeArrowheads="1"/>
        </xdr:cNvSpPr>
      </xdr:nvSpPr>
      <xdr:spPr bwMode="auto">
        <a:xfrm>
          <a:off x="883920" y="28536900"/>
          <a:ext cx="470998" cy="29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8912"/>
    <xdr:sp macro="" textlink="">
      <xdr:nvSpPr>
        <xdr:cNvPr id="2093" name="AutoShape 2"/>
        <xdr:cNvSpPr>
          <a:spLocks noChangeAspect="1" noChangeArrowheads="1"/>
        </xdr:cNvSpPr>
      </xdr:nvSpPr>
      <xdr:spPr bwMode="auto">
        <a:xfrm>
          <a:off x="883920" y="28536900"/>
          <a:ext cx="47099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8912"/>
    <xdr:sp macro="" textlink="">
      <xdr:nvSpPr>
        <xdr:cNvPr id="2094" name="AutoShape 2"/>
        <xdr:cNvSpPr>
          <a:spLocks noChangeAspect="1" noChangeArrowheads="1"/>
        </xdr:cNvSpPr>
      </xdr:nvSpPr>
      <xdr:spPr bwMode="auto">
        <a:xfrm>
          <a:off x="883920" y="28536900"/>
          <a:ext cx="47099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1292"/>
    <xdr:sp macro="" textlink="">
      <xdr:nvSpPr>
        <xdr:cNvPr id="2095" name="AutoShape 2"/>
        <xdr:cNvSpPr>
          <a:spLocks noChangeAspect="1" noChangeArrowheads="1"/>
        </xdr:cNvSpPr>
      </xdr:nvSpPr>
      <xdr:spPr bwMode="auto">
        <a:xfrm>
          <a:off x="883920" y="28536900"/>
          <a:ext cx="470998" cy="29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76052"/>
    <xdr:sp macro="" textlink="">
      <xdr:nvSpPr>
        <xdr:cNvPr id="2096" name="AutoShape 2"/>
        <xdr:cNvSpPr>
          <a:spLocks noChangeAspect="1" noChangeArrowheads="1"/>
        </xdr:cNvSpPr>
      </xdr:nvSpPr>
      <xdr:spPr bwMode="auto">
        <a:xfrm>
          <a:off x="883920" y="28536900"/>
          <a:ext cx="470998" cy="27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8912"/>
    <xdr:sp macro="" textlink="">
      <xdr:nvSpPr>
        <xdr:cNvPr id="2097" name="AutoShape 2"/>
        <xdr:cNvSpPr>
          <a:spLocks noChangeAspect="1" noChangeArrowheads="1"/>
        </xdr:cNvSpPr>
      </xdr:nvSpPr>
      <xdr:spPr bwMode="auto">
        <a:xfrm>
          <a:off x="883920" y="28536900"/>
          <a:ext cx="47099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1292"/>
    <xdr:sp macro="" textlink="">
      <xdr:nvSpPr>
        <xdr:cNvPr id="2098" name="AutoShape 2"/>
        <xdr:cNvSpPr>
          <a:spLocks noChangeAspect="1" noChangeArrowheads="1"/>
        </xdr:cNvSpPr>
      </xdr:nvSpPr>
      <xdr:spPr bwMode="auto">
        <a:xfrm>
          <a:off x="883920" y="28536900"/>
          <a:ext cx="470998" cy="29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1292"/>
    <xdr:sp macro="" textlink="">
      <xdr:nvSpPr>
        <xdr:cNvPr id="2099" name="AutoShape 2"/>
        <xdr:cNvSpPr>
          <a:spLocks noChangeAspect="1" noChangeArrowheads="1"/>
        </xdr:cNvSpPr>
      </xdr:nvSpPr>
      <xdr:spPr bwMode="auto">
        <a:xfrm>
          <a:off x="883920" y="28536900"/>
          <a:ext cx="470998" cy="291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98912"/>
    <xdr:sp macro="" textlink="">
      <xdr:nvSpPr>
        <xdr:cNvPr id="2100" name="AutoShape 2"/>
        <xdr:cNvSpPr>
          <a:spLocks noChangeAspect="1" noChangeArrowheads="1"/>
        </xdr:cNvSpPr>
      </xdr:nvSpPr>
      <xdr:spPr bwMode="auto">
        <a:xfrm>
          <a:off x="883920" y="28536900"/>
          <a:ext cx="470998" cy="29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1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2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3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4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5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6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7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8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09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0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1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2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3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4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5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87</xdr:row>
      <xdr:rowOff>0</xdr:rowOff>
    </xdr:from>
    <xdr:ext cx="470998" cy="233797"/>
    <xdr:sp macro="" textlink="">
      <xdr:nvSpPr>
        <xdr:cNvPr id="2116" name="AutoShape 2"/>
        <xdr:cNvSpPr>
          <a:spLocks noChangeAspect="1" noChangeArrowheads="1"/>
        </xdr:cNvSpPr>
      </xdr:nvSpPr>
      <xdr:spPr bwMode="auto">
        <a:xfrm>
          <a:off x="883920" y="28536900"/>
          <a:ext cx="470998" cy="233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2118360</xdr:colOff>
      <xdr:row>363</xdr:row>
      <xdr:rowOff>106680</xdr:rowOff>
    </xdr:from>
    <xdr:to>
      <xdr:col>2</xdr:col>
      <xdr:colOff>2286000</xdr:colOff>
      <xdr:row>364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3023235" y="7888605"/>
          <a:ext cx="1676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364</xdr:row>
      <xdr:rowOff>106680</xdr:rowOff>
    </xdr:from>
    <xdr:to>
      <xdr:col>2</xdr:col>
      <xdr:colOff>2286000</xdr:colOff>
      <xdr:row>365</xdr:row>
      <xdr:rowOff>0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3023235" y="807910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364</xdr:row>
      <xdr:rowOff>106680</xdr:rowOff>
    </xdr:from>
    <xdr:to>
      <xdr:col>2</xdr:col>
      <xdr:colOff>2286000</xdr:colOff>
      <xdr:row>365</xdr:row>
      <xdr:rowOff>0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023235" y="807910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389</xdr:row>
      <xdr:rowOff>106680</xdr:rowOff>
    </xdr:from>
    <xdr:to>
      <xdr:col>2</xdr:col>
      <xdr:colOff>2286000</xdr:colOff>
      <xdr:row>390</xdr:row>
      <xdr:rowOff>0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2908935" y="13003530"/>
          <a:ext cx="1676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394</xdr:row>
      <xdr:rowOff>106680</xdr:rowOff>
    </xdr:from>
    <xdr:to>
      <xdr:col>2</xdr:col>
      <xdr:colOff>2286000</xdr:colOff>
      <xdr:row>395</xdr:row>
      <xdr:rowOff>0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2908935" y="13956030"/>
          <a:ext cx="1676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396</xdr:row>
      <xdr:rowOff>106680</xdr:rowOff>
    </xdr:from>
    <xdr:to>
      <xdr:col>2</xdr:col>
      <xdr:colOff>2286000</xdr:colOff>
      <xdr:row>397</xdr:row>
      <xdr:rowOff>0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2908935" y="14337030"/>
          <a:ext cx="1676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83820</xdr:rowOff>
    </xdr:to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790575" y="5238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83820</xdr:rowOff>
    </xdr:to>
    <xdr:sp macro="" textlink="">
      <xdr:nvSpPr>
        <xdr:cNvPr id="2121" name="AutoShape 2"/>
        <xdr:cNvSpPr>
          <a:spLocks noChangeAspect="1" noChangeArrowheads="1"/>
        </xdr:cNvSpPr>
      </xdr:nvSpPr>
      <xdr:spPr bwMode="auto">
        <a:xfrm>
          <a:off x="790575" y="5238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83820</xdr:rowOff>
    </xdr:to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790575" y="5238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76200</xdr:rowOff>
    </xdr:to>
    <xdr:sp macro="" textlink="">
      <xdr:nvSpPr>
        <xdr:cNvPr id="2186" name="AutoShape 4"/>
        <xdr:cNvSpPr>
          <a:spLocks noChangeAspect="1" noChangeArrowheads="1"/>
        </xdr:cNvSpPr>
      </xdr:nvSpPr>
      <xdr:spPr bwMode="auto">
        <a:xfrm>
          <a:off x="790575" y="52387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253</xdr:row>
      <xdr:rowOff>0</xdr:rowOff>
    </xdr:from>
    <xdr:to>
      <xdr:col>2</xdr:col>
      <xdr:colOff>449580</xdr:colOff>
      <xdr:row>253</xdr:row>
      <xdr:rowOff>160020</xdr:rowOff>
    </xdr:to>
    <xdr:sp macro="" textlink="">
      <xdr:nvSpPr>
        <xdr:cNvPr id="2187" name="AutoShape 2"/>
        <xdr:cNvSpPr>
          <a:spLocks noChangeAspect="1" noChangeArrowheads="1"/>
        </xdr:cNvSpPr>
      </xdr:nvSpPr>
      <xdr:spPr bwMode="auto">
        <a:xfrm>
          <a:off x="788670" y="52387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253</xdr:row>
      <xdr:rowOff>0</xdr:rowOff>
    </xdr:from>
    <xdr:to>
      <xdr:col>2</xdr:col>
      <xdr:colOff>449580</xdr:colOff>
      <xdr:row>253</xdr:row>
      <xdr:rowOff>160020</xdr:rowOff>
    </xdr:to>
    <xdr:sp macro="" textlink="">
      <xdr:nvSpPr>
        <xdr:cNvPr id="2191" name="AutoShape 2"/>
        <xdr:cNvSpPr>
          <a:spLocks noChangeAspect="1" noChangeArrowheads="1"/>
        </xdr:cNvSpPr>
      </xdr:nvSpPr>
      <xdr:spPr bwMode="auto">
        <a:xfrm>
          <a:off x="788670" y="52387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83820</xdr:rowOff>
    </xdr:to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790575" y="5238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83820</xdr:rowOff>
    </xdr:to>
    <xdr:sp macro="" textlink="">
      <xdr:nvSpPr>
        <xdr:cNvPr id="2193" name="AutoShape 2"/>
        <xdr:cNvSpPr>
          <a:spLocks noChangeAspect="1" noChangeArrowheads="1"/>
        </xdr:cNvSpPr>
      </xdr:nvSpPr>
      <xdr:spPr bwMode="auto">
        <a:xfrm>
          <a:off x="790575" y="5238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83820</xdr:rowOff>
    </xdr:to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790575" y="52387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502920</xdr:colOff>
      <xdr:row>253</xdr:row>
      <xdr:rowOff>76200</xdr:rowOff>
    </xdr:to>
    <xdr:sp macro="" textlink="">
      <xdr:nvSpPr>
        <xdr:cNvPr id="2198" name="AutoShape 4"/>
        <xdr:cNvSpPr>
          <a:spLocks noChangeAspect="1" noChangeArrowheads="1"/>
        </xdr:cNvSpPr>
      </xdr:nvSpPr>
      <xdr:spPr bwMode="auto">
        <a:xfrm>
          <a:off x="790575" y="52387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253</xdr:row>
      <xdr:rowOff>0</xdr:rowOff>
    </xdr:from>
    <xdr:to>
      <xdr:col>2</xdr:col>
      <xdr:colOff>449580</xdr:colOff>
      <xdr:row>253</xdr:row>
      <xdr:rowOff>160020</xdr:rowOff>
    </xdr:to>
    <xdr:sp macro="" textlink="">
      <xdr:nvSpPr>
        <xdr:cNvPr id="2199" name="AutoShape 2"/>
        <xdr:cNvSpPr>
          <a:spLocks noChangeAspect="1" noChangeArrowheads="1"/>
        </xdr:cNvSpPr>
      </xdr:nvSpPr>
      <xdr:spPr bwMode="auto">
        <a:xfrm>
          <a:off x="788670" y="52387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253</xdr:row>
      <xdr:rowOff>0</xdr:rowOff>
    </xdr:from>
    <xdr:to>
      <xdr:col>2</xdr:col>
      <xdr:colOff>449580</xdr:colOff>
      <xdr:row>253</xdr:row>
      <xdr:rowOff>160020</xdr:rowOff>
    </xdr:to>
    <xdr:sp macro="" textlink="">
      <xdr:nvSpPr>
        <xdr:cNvPr id="2200" name="AutoShape 2"/>
        <xdr:cNvSpPr>
          <a:spLocks noChangeAspect="1" noChangeArrowheads="1"/>
        </xdr:cNvSpPr>
      </xdr:nvSpPr>
      <xdr:spPr bwMode="auto">
        <a:xfrm>
          <a:off x="788670" y="52387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2201" name="Auto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2203" name="Auto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76200"/>
    <xdr:sp macro="" textlink="">
      <xdr:nvSpPr>
        <xdr:cNvPr id="2204" name="AutoShap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2215" name="Auto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83820"/>
    <xdr:sp macro="" textlink="">
      <xdr:nvSpPr>
        <xdr:cNvPr id="2217" name="Auto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643</xdr:row>
      <xdr:rowOff>0</xdr:rowOff>
    </xdr:from>
    <xdr:ext cx="502920" cy="76200"/>
    <xdr:sp macro="" textlink="">
      <xdr:nvSpPr>
        <xdr:cNvPr id="2218" name="AutoShape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5123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60020"/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449580" cy="173181"/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8" name="AutoShape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39" name="AutoShape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0" name="AutoShape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1" name="AutoShap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3" name="AutoShape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4" name="AutoShape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5" name="AutoShape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6" name="AutoShap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7" name="AutoShape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8" name="AutoShape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49" name="AutoShape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0" name="AutoShape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1" name="AutoShap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2" name="AutoShap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3" name="AutoShape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5" name="AutoShape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6" name="AutoShape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7" name="AutoShape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59" name="AutoShape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0" name="AutoShape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1" name="AutoShape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2" name="AutoShape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3" name="AutoShape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4" name="AutoShape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5" name="AutoShape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7" name="AutoShap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8" name="AutoShape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0" name="AutoShape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2" name="AutoShape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3" name="AutoShape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4" name="AutoShape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5" name="AutoShap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643</xdr:row>
      <xdr:rowOff>0</xdr:rowOff>
    </xdr:from>
    <xdr:ext cx="388620" cy="173181"/>
    <xdr:sp macro="" textlink="">
      <xdr:nvSpPr>
        <xdr:cNvPr id="2276" name="AutoShape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2277" name="AutoShape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2278" name="AutoShape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2279" name="AutoShape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2280" name="AutoShape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2281" name="AutoShape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2282" name="AutoShape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2283" name="AutoShape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2284" name="AutoShape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2285" name="AutoShape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2286" name="AutoShape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2287" name="AutoShape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113118</xdr:rowOff>
    </xdr:to>
    <xdr:sp macro="" textlink="">
      <xdr:nvSpPr>
        <xdr:cNvPr id="2288" name="AutoShap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2289" name="AutoShape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2290" name="AutoShape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120738</xdr:rowOff>
    </xdr:to>
    <xdr:sp macro="" textlink="">
      <xdr:nvSpPr>
        <xdr:cNvPr id="2291" name="AutoShap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449580</xdr:colOff>
      <xdr:row>644</xdr:row>
      <xdr:rowOff>135978</xdr:rowOff>
    </xdr:to>
    <xdr:sp macro="" textlink="">
      <xdr:nvSpPr>
        <xdr:cNvPr id="2292" name="AutoShape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2293" name="AutoShape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2294" name="AutoShape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2295" name="AutoShape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2296" name="AutoShape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2297" name="AutoShape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2298" name="AutoShape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2300" name="AutoShape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2301" name="AutoShape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2303" name="AutoShape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105498</xdr:rowOff>
    </xdr:to>
    <xdr:sp macro="" textlink="">
      <xdr:nvSpPr>
        <xdr:cNvPr id="2304" name="AutoShape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2305" name="AutoShape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2306" name="AutoShape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113118</xdr:rowOff>
    </xdr:to>
    <xdr:sp macro="" textlink="">
      <xdr:nvSpPr>
        <xdr:cNvPr id="2307" name="AutoShap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120738</xdr:rowOff>
    </xdr:to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12" name="AutoShape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13" name="AutoShap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14" name="AutoShape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15" name="AutoShape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16" name="AutoShape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17" name="AutoShape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18" name="AutoShape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19" name="AutoShape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20" name="AutoShape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21" name="AutoShape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22" name="AutoShape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23" name="AutoShap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24" name="AutoShape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25" name="AutoShape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135978</xdr:rowOff>
    </xdr:to>
    <xdr:sp macro="" textlink="">
      <xdr:nvSpPr>
        <xdr:cNvPr id="2326" name="AutoShape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27" name="AutoShape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643</xdr:row>
      <xdr:rowOff>0</xdr:rowOff>
    </xdr:from>
    <xdr:to>
      <xdr:col>2</xdr:col>
      <xdr:colOff>388620</xdr:colOff>
      <xdr:row>644</xdr:row>
      <xdr:rowOff>143598</xdr:rowOff>
    </xdr:to>
    <xdr:sp macro="" textlink="">
      <xdr:nvSpPr>
        <xdr:cNvPr id="2328" name="AutoShap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512325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2329" name="AutoShape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2330" name="AutoShape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2331" name="AutoShape 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76200"/>
    <xdr:sp macro="" textlink="">
      <xdr:nvSpPr>
        <xdr:cNvPr id="2332" name="AutoShape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33" name="AutoShape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35" name="AutoShape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36" name="AutoShape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37" name="AutoShap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2338" name="AutoShap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2339" name="AutoShap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40" name="AutoShape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41" name="AutoShape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42" name="AutoShape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2343" name="AutoShape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2344" name="AutoShap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83820"/>
    <xdr:sp macro="" textlink="">
      <xdr:nvSpPr>
        <xdr:cNvPr id="2345" name="AutoShape 3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640</xdr:row>
      <xdr:rowOff>0</xdr:rowOff>
    </xdr:from>
    <xdr:ext cx="502920" cy="76200"/>
    <xdr:sp macro="" textlink="">
      <xdr:nvSpPr>
        <xdr:cNvPr id="2346" name="AutoShape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5986462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47" name="AutoShape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48" name="AutoShape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49" name="AutoShape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51" name="AutoShape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60020"/>
    <xdr:sp macro="" textlink="">
      <xdr:nvSpPr>
        <xdr:cNvPr id="2353" name="AutoShape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54" name="AutoShape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55" name="AutoShape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173181"/>
    <xdr:sp macro="" textlink="">
      <xdr:nvSpPr>
        <xdr:cNvPr id="2356" name="AutoShape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57" name="AutoShape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58" name="AutoShape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59" name="AutoShap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0" name="AutoShape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1" name="AutoShape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2" name="AutoShape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3" name="AutoShape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4" name="AutoShape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5" name="AutoShape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6" name="AutoShape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7" name="AutoShape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8" name="AutoShape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69" name="AutoShape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0" name="AutoShape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1" name="AutoShape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2" name="AutoShape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3" name="AutoShape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4" name="AutoShape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5" name="AutoShape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6" name="AutoShape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7" name="AutoShap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8" name="AutoShape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79" name="AutoShape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0" name="AutoShape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1" name="AutoShape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2" name="AutoShape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3" name="AutoShape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4" name="AutoShape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5" name="AutoShape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6" name="AutoShape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7" name="AutoShape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8" name="AutoShape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89" name="AutoShape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0" name="AutoShape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1" name="AutoShape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2" name="AutoShape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3" name="AutoShape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4" name="AutoShape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5" name="AutoShape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6" name="AutoShape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7" name="AutoShape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8" name="AutoShape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399" name="AutoShape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400" name="AutoShape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401" name="AutoShape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402" name="AutoShape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403" name="AutoShape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173181"/>
    <xdr:sp macro="" textlink="">
      <xdr:nvSpPr>
        <xdr:cNvPr id="2404" name="AutoShape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2405" name="AutoShape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2406" name="AutoShape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2407" name="AutoShape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2408" name="AutoShape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2409" name="AutoShap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2410" name="AutoShape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2411" name="AutoShape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2412" name="AutoShap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2413" name="AutoShap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2414" name="AutoShape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2415" name="AutoShape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87481"/>
    <xdr:sp macro="" textlink="">
      <xdr:nvSpPr>
        <xdr:cNvPr id="2416" name="AutoShape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2417" name="AutoShape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2418" name="AutoShape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295101"/>
    <xdr:sp macro="" textlink="">
      <xdr:nvSpPr>
        <xdr:cNvPr id="2419" name="AutoShape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449580" cy="310341"/>
    <xdr:sp macro="" textlink="">
      <xdr:nvSpPr>
        <xdr:cNvPr id="2420" name="AutoShape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44958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2421" name="AutoShape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2422" name="AutoShape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2423" name="AutoShape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2424" name="AutoShape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2425" name="AutoShape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2426" name="AutoShape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2427" name="AutoShape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2428" name="AutoShape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2429" name="AutoShap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2430" name="AutoShape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2431" name="AutoShape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79861"/>
    <xdr:sp macro="" textlink="">
      <xdr:nvSpPr>
        <xdr:cNvPr id="2432" name="AutoShape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2433" name="AutoShape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2434" name="AutoShape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87481"/>
    <xdr:sp macro="" textlink="">
      <xdr:nvSpPr>
        <xdr:cNvPr id="2435" name="AutoShape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295101"/>
    <xdr:sp macro="" textlink="">
      <xdr:nvSpPr>
        <xdr:cNvPr id="2436" name="AutoShape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37" name="AutoShap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38" name="AutoShape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39" name="AutoShape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40" name="AutoShape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41" name="AutoShap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42" name="AutoShape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43" name="AutoShape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44" name="AutoShape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45" name="AutoShape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46" name="AutoShape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47" name="AutoShape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48" name="AutoShape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49" name="AutoShape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50" name="AutoShape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51" name="AutoShape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52" name="AutoShape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53" name="AutoShap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55" name="AutoShape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56" name="AutoShape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57" name="AutoShap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58" name="AutoShape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59" name="AutoShape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60" name="AutoShape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61" name="AutoShap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62" name="AutoShape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63" name="AutoShape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0341"/>
    <xdr:sp macro="" textlink="">
      <xdr:nvSpPr>
        <xdr:cNvPr id="2464" name="AutoShape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65" name="AutoShape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66" name="AutoShape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17961"/>
    <xdr:sp macro="" textlink="">
      <xdr:nvSpPr>
        <xdr:cNvPr id="2467" name="AutoShape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640</xdr:row>
      <xdr:rowOff>0</xdr:rowOff>
    </xdr:from>
    <xdr:ext cx="388620" cy="325581"/>
    <xdr:sp macro="" textlink="">
      <xdr:nvSpPr>
        <xdr:cNvPr id="2468" name="AutoShape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59864625"/>
          <a:ext cx="388620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2469" name="AutoShape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2470" name="AutoShape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2471" name="Auto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76200"/>
    <xdr:sp macro="" textlink="">
      <xdr:nvSpPr>
        <xdr:cNvPr id="2472" name="AutoShape 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73" name="AutoShape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74" name="AutoShape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75" name="AutoShape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76" name="AutoShape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77" name="AutoShape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2478" name="AutoShape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2479" name="AutoShape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80" name="AutoShape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81" name="AutoShape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82" name="AutoShape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2483" name="AutoShape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2484" name="AutoShape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83820"/>
    <xdr:sp macro="" textlink="">
      <xdr:nvSpPr>
        <xdr:cNvPr id="2485" name="AutoShape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641</xdr:row>
      <xdr:rowOff>0</xdr:rowOff>
    </xdr:from>
    <xdr:ext cx="502920" cy="76200"/>
    <xdr:sp macro="" textlink="">
      <xdr:nvSpPr>
        <xdr:cNvPr id="2486" name="AutoShape 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0265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87" name="AutoShape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88" name="AutoShape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89" name="AutoShape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90" name="AutoShape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91" name="AutoShape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2492" name="AutoShape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60020"/>
    <xdr:sp macro="" textlink="">
      <xdr:nvSpPr>
        <xdr:cNvPr id="2493" name="AutoShape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94" name="AutoShape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95" name="AutoShape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49580" cy="173181"/>
    <xdr:sp macro="" textlink="">
      <xdr:nvSpPr>
        <xdr:cNvPr id="2496" name="AutoShape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497" name="AutoShape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498" name="AutoShape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499" name="AutoShape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0" name="AutoShape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1" name="AutoShape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2" name="AutoShape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3" name="AutoShape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4" name="AutoShape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5" name="AutoShape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6" name="AutoShape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7" name="AutoShape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8" name="AutoShape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09" name="AutoShape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0" name="AutoShape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1" name="AutoShape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3" name="AutoShape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4" name="AutoShape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5" name="AutoShape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6" name="AutoShape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7" name="AutoShape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8" name="AutoShape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19" name="AutoShape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0" name="AutoShape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1" name="AutoShape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2" name="AutoShape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3" name="AutoShape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4" name="AutoShape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5" name="AutoShape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6" name="AutoShape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7" name="AutoShape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8" name="AutoShape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29" name="AutoShape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0" name="AutoShape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1" name="AutoShape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2" name="AutoShape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3" name="AutoShape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4" name="AutoShape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5" name="AutoShape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6" name="AutoShape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7" name="AutoShape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8" name="AutoShape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39" name="AutoShape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40" name="AutoShape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41" name="AutoShape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42" name="AutoShape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43" name="AutoShape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88620" cy="173181"/>
    <xdr:sp macro="" textlink="">
      <xdr:nvSpPr>
        <xdr:cNvPr id="2544" name="AutoShape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2545" name="AutoShape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2546" name="AutoShape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2547" name="AutoShape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2548" name="AutoShape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2549" name="AutoShape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2550" name="AutoShape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2551" name="AutoShape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2552" name="AutoShape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2553" name="AutoShape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2554" name="AutoShape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2555" name="AutoShape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87481"/>
    <xdr:sp macro="" textlink="">
      <xdr:nvSpPr>
        <xdr:cNvPr id="2556" name="AutoShape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2557" name="AutoShape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2558" name="AutoShape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295101"/>
    <xdr:sp macro="" textlink="">
      <xdr:nvSpPr>
        <xdr:cNvPr id="2559" name="AutoShape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451485" cy="310341"/>
    <xdr:sp macro="" textlink="">
      <xdr:nvSpPr>
        <xdr:cNvPr id="2560" name="AutoShape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2561" name="AutoShape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2562" name="AutoShape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2563" name="AutoShape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2564" name="AutoShape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2565" name="AutoShape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2566" name="AutoShape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2567" name="AutoShape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2568" name="AutoShape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2569" name="AutoShape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2570" name="AutoShape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2571" name="AutoShape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79861"/>
    <xdr:sp macro="" textlink="">
      <xdr:nvSpPr>
        <xdr:cNvPr id="2572" name="AutoShape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2573" name="AutoShape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2574" name="AutoShape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87481"/>
    <xdr:sp macro="" textlink="">
      <xdr:nvSpPr>
        <xdr:cNvPr id="2575" name="AutoShape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295101"/>
    <xdr:sp macro="" textlink="">
      <xdr:nvSpPr>
        <xdr:cNvPr id="2576" name="AutoShape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77" name="AutoShape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78" name="AutoShape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579" name="AutoShape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580" name="AutoShape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81" name="AutoShape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82" name="AutoShape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83" name="AutoShape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84" name="AutoShape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85" name="AutoShape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86" name="AutoShape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587" name="AutoShape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588" name="AutoShape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89" name="AutoShape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90" name="AutoShape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91" name="AutoShape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92" name="AutoShape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93" name="AutoShape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94" name="AutoShape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595" name="AutoShape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596" name="AutoShape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597" name="AutoShape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98" name="AutoShape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599" name="AutoShape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600" name="AutoShape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601" name="AutoShape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602" name="AutoShape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603" name="AutoShape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0341"/>
    <xdr:sp macro="" textlink="">
      <xdr:nvSpPr>
        <xdr:cNvPr id="2604" name="AutoShape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605" name="AutoShape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606" name="AutoShape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17961"/>
    <xdr:sp macro="" textlink="">
      <xdr:nvSpPr>
        <xdr:cNvPr id="2607" name="AutoShape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641</xdr:row>
      <xdr:rowOff>0</xdr:rowOff>
    </xdr:from>
    <xdr:ext cx="390525" cy="325581"/>
    <xdr:sp macro="" textlink="">
      <xdr:nvSpPr>
        <xdr:cNvPr id="2608" name="AutoShape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026550"/>
          <a:ext cx="390525" cy="325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2609" name="AutoShape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2610" name="AutoShape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2611" name="AutoShape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76200"/>
    <xdr:sp macro="" textlink="">
      <xdr:nvSpPr>
        <xdr:cNvPr id="2612" name="AutoShape 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13" name="AutoShape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14" name="AutoShape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15" name="AutoShape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16" name="AutoShape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17" name="AutoShape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2618" name="AutoShape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2619" name="AutoShape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20" name="AutoShape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21" name="AutoShape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22" name="AutoShape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2623" name="AutoShape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2624" name="AutoShape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83820"/>
    <xdr:sp macro="" textlink="">
      <xdr:nvSpPr>
        <xdr:cNvPr id="2625" name="AutoShape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642</xdr:row>
      <xdr:rowOff>0</xdr:rowOff>
    </xdr:from>
    <xdr:ext cx="502920" cy="76200"/>
    <xdr:sp macro="" textlink="">
      <xdr:nvSpPr>
        <xdr:cNvPr id="2626" name="AutoShape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603504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27" name="AutoShape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28" name="AutoShape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29" name="AutoShape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30" name="AutoShape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31" name="AutoShape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2632" name="AutoShape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60020"/>
    <xdr:sp macro="" textlink="">
      <xdr:nvSpPr>
        <xdr:cNvPr id="2633" name="AutoShape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34" name="AutoShape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35" name="AutoShape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49580" cy="173181"/>
    <xdr:sp macro="" textlink="">
      <xdr:nvSpPr>
        <xdr:cNvPr id="2636" name="AutoShape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4958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37" name="AutoShape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38" name="AutoShape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39" name="AutoShape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0" name="AutoShape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1" name="AutoShape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2" name="AutoShape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3" name="AutoShape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4" name="AutoShape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5" name="AutoShape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6" name="AutoShape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7" name="AutoShape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8" name="AutoShape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49" name="AutoShape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0" name="AutoShape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1" name="AutoShape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2" name="AutoShape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3" name="AutoShape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4" name="AutoShape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5" name="AutoShape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6" name="AutoShape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7" name="AutoShape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8" name="AutoShape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59" name="AutoShape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0" name="AutoShape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1" name="AutoShape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2" name="AutoShape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3" name="AutoShape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4" name="AutoShape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5" name="AutoShape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6" name="AutoShape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7" name="AutoShape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8" name="AutoShape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69" name="AutoShape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0" name="AutoShape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1" name="AutoShape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2" name="AutoShape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3" name="AutoShape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4" name="AutoShape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5" name="AutoShape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6" name="AutoShape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7" name="AutoShape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8" name="AutoShape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79" name="AutoShape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80" name="AutoShape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81" name="AutoShape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82" name="AutoShape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83" name="AutoShape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88620" cy="173181"/>
    <xdr:sp macro="" textlink="">
      <xdr:nvSpPr>
        <xdr:cNvPr id="2684" name="AutoShape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88620" cy="17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2685" name="AutoShape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2686" name="AutoShape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2687" name="AutoShape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2688" name="AutoShape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2689" name="AutoShape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2690" name="AutoShape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2691" name="AutoShape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2692" name="AutoShape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2693" name="AutoShape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2694" name="AutoShape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2695" name="AutoShape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87481"/>
    <xdr:sp macro="" textlink="">
      <xdr:nvSpPr>
        <xdr:cNvPr id="2696" name="AutoShape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2697" name="AutoShape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2698" name="AutoShape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295101"/>
    <xdr:sp macro="" textlink="">
      <xdr:nvSpPr>
        <xdr:cNvPr id="2699" name="AutoShape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451485" cy="310341"/>
    <xdr:sp macro="" textlink="">
      <xdr:nvSpPr>
        <xdr:cNvPr id="2700" name="AutoShape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45148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2701" name="AutoShape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2702" name="AutoShape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2703" name="AutoShape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2704" name="AutoShape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2705" name="AutoShape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2706" name="AutoShape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2707" name="AutoShape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2708" name="AutoShape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2709" name="AutoShape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2710" name="AutoShape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2711" name="AutoShape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79861"/>
    <xdr:sp macro="" textlink="">
      <xdr:nvSpPr>
        <xdr:cNvPr id="2712" name="AutoShape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2713" name="AutoShape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2714" name="AutoShape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87481"/>
    <xdr:sp macro="" textlink="">
      <xdr:nvSpPr>
        <xdr:cNvPr id="2715" name="AutoShape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295101"/>
    <xdr:sp macro="" textlink="">
      <xdr:nvSpPr>
        <xdr:cNvPr id="2716" name="AutoShape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29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17" name="AutoShape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18" name="AutoShape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19" name="AutoShape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20" name="AutoShape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21" name="AutoShape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22" name="AutoShape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23" name="AutoShape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24" name="AutoShape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25" name="AutoShape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26" name="AutoShape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27" name="AutoShape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28" name="AutoShape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29" name="AutoShape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30" name="AutoShape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31" name="AutoShape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32" name="AutoShape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33" name="AutoShape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0341"/>
    <xdr:sp macro="" textlink="">
      <xdr:nvSpPr>
        <xdr:cNvPr id="2734" name="AutoShape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0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35" name="AutoShape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642</xdr:row>
      <xdr:rowOff>0</xdr:rowOff>
    </xdr:from>
    <xdr:ext cx="390525" cy="317961"/>
    <xdr:sp macro="" textlink="">
      <xdr:nvSpPr>
        <xdr:cNvPr id="2736" name="AutoShape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83920" y="60350400"/>
          <a:ext cx="390525" cy="31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7"/>
  <sheetViews>
    <sheetView tabSelected="1" showWhiteSpace="0" topLeftCell="A636" zoomScaleNormal="100" workbookViewId="0">
      <selection activeCell="G637" sqref="G637"/>
    </sheetView>
  </sheetViews>
  <sheetFormatPr defaultRowHeight="13.9" customHeight="1" x14ac:dyDescent="0.25"/>
  <cols>
    <col min="1" max="1" width="5" style="21" customWidth="1"/>
    <col min="2" max="2" width="6.85546875" style="184" customWidth="1"/>
    <col min="3" max="3" width="72.42578125" style="21" customWidth="1"/>
    <col min="4" max="4" width="8" style="7" customWidth="1"/>
    <col min="5" max="5" width="6.28515625" style="7" customWidth="1"/>
    <col min="6" max="8" width="14.28515625" style="219" customWidth="1"/>
    <col min="9" max="9" width="9.140625" style="15"/>
    <col min="11" max="11" width="7.5703125" bestFit="1" customWidth="1"/>
  </cols>
  <sheetData>
    <row r="1" spans="1:9" ht="13.9" customHeight="1" x14ac:dyDescent="0.25">
      <c r="A1" s="8"/>
      <c r="B1" s="155"/>
      <c r="C1" s="287" t="s">
        <v>0</v>
      </c>
      <c r="D1" s="287"/>
      <c r="E1" s="287"/>
      <c r="F1" s="287"/>
      <c r="G1" s="288" t="s">
        <v>1</v>
      </c>
      <c r="H1" s="289"/>
    </row>
    <row r="2" spans="1:9" ht="13.9" customHeight="1" thickBot="1" x14ac:dyDescent="0.3">
      <c r="A2" s="9"/>
      <c r="B2" s="156"/>
      <c r="C2" s="222"/>
      <c r="D2" s="11"/>
      <c r="E2" s="10"/>
      <c r="F2" s="254"/>
      <c r="G2" s="290"/>
      <c r="H2" s="291"/>
    </row>
    <row r="3" spans="1:9" ht="13.9" customHeight="1" x14ac:dyDescent="0.25">
      <c r="A3" s="292" t="s">
        <v>942</v>
      </c>
      <c r="B3" s="293"/>
      <c r="C3" s="293"/>
      <c r="D3" s="293"/>
      <c r="E3" s="293"/>
      <c r="F3" s="293"/>
      <c r="G3" s="293"/>
      <c r="H3" s="294"/>
    </row>
    <row r="4" spans="1:9" ht="13.9" customHeight="1" x14ac:dyDescent="0.25">
      <c r="A4" s="295" t="s">
        <v>576</v>
      </c>
      <c r="B4" s="296"/>
      <c r="C4" s="296"/>
      <c r="D4" s="296"/>
      <c r="E4" s="296"/>
      <c r="F4" s="296"/>
      <c r="G4" s="296"/>
      <c r="H4" s="297"/>
    </row>
    <row r="5" spans="1:9" s="13" customFormat="1" ht="13.9" customHeight="1" x14ac:dyDescent="0.25">
      <c r="A5" s="298" t="s">
        <v>949</v>
      </c>
      <c r="B5" s="299"/>
      <c r="C5" s="299"/>
      <c r="D5" s="299"/>
      <c r="E5" s="299"/>
      <c r="F5" s="299"/>
      <c r="G5" s="299"/>
      <c r="H5" s="300"/>
      <c r="I5" s="97"/>
    </row>
    <row r="6" spans="1:9" ht="13.9" customHeight="1" x14ac:dyDescent="0.25">
      <c r="A6" s="298" t="s">
        <v>202</v>
      </c>
      <c r="B6" s="299"/>
      <c r="C6" s="299"/>
      <c r="D6" s="299"/>
      <c r="E6" s="299"/>
      <c r="F6" s="299"/>
      <c r="G6" s="299"/>
      <c r="H6" s="300"/>
    </row>
    <row r="7" spans="1:9" ht="13.9" customHeight="1" x14ac:dyDescent="0.25">
      <c r="A7" s="295" t="s">
        <v>569</v>
      </c>
      <c r="B7" s="296"/>
      <c r="C7" s="296"/>
      <c r="D7" s="296"/>
      <c r="E7" s="296"/>
      <c r="F7" s="296"/>
      <c r="G7" s="296"/>
      <c r="H7" s="297"/>
    </row>
    <row r="8" spans="1:9" ht="13.9" customHeight="1" thickBot="1" x14ac:dyDescent="0.3">
      <c r="A8" s="301" t="s">
        <v>201</v>
      </c>
      <c r="B8" s="302"/>
      <c r="C8" s="302"/>
      <c r="D8" s="302"/>
      <c r="E8" s="302"/>
      <c r="F8" s="302"/>
      <c r="G8" s="302"/>
      <c r="H8" s="303"/>
    </row>
    <row r="9" spans="1:9" ht="13.9" customHeight="1" x14ac:dyDescent="0.25">
      <c r="A9" s="272" t="s">
        <v>943</v>
      </c>
      <c r="B9" s="273"/>
      <c r="C9" s="273"/>
      <c r="D9" s="273"/>
      <c r="E9" s="255"/>
      <c r="F9" s="255"/>
      <c r="G9" s="255"/>
      <c r="H9" s="256"/>
    </row>
    <row r="10" spans="1:9" ht="13.9" customHeight="1" x14ac:dyDescent="0.25">
      <c r="A10" s="274" t="s">
        <v>944</v>
      </c>
      <c r="B10" s="275"/>
      <c r="C10" s="257"/>
      <c r="D10" s="276" t="s">
        <v>945</v>
      </c>
      <c r="E10" s="277"/>
      <c r="F10" s="277"/>
      <c r="G10" s="277"/>
      <c r="H10" s="278"/>
    </row>
    <row r="11" spans="1:9" ht="13.9" customHeight="1" thickBot="1" x14ac:dyDescent="0.3">
      <c r="A11" s="274" t="s">
        <v>946</v>
      </c>
      <c r="B11" s="275"/>
      <c r="C11" s="257"/>
      <c r="D11" s="279" t="s">
        <v>947</v>
      </c>
      <c r="E11" s="280"/>
      <c r="F11" s="281"/>
      <c r="G11" s="279" t="s">
        <v>948</v>
      </c>
      <c r="H11" s="282"/>
    </row>
    <row r="12" spans="1:9" s="13" customFormat="1" ht="13.9" customHeight="1" x14ac:dyDescent="0.25">
      <c r="A12" s="239" t="s">
        <v>2</v>
      </c>
      <c r="B12" s="157"/>
      <c r="C12" s="1" t="s">
        <v>3</v>
      </c>
      <c r="D12" s="2" t="s">
        <v>4</v>
      </c>
      <c r="E12" s="2" t="s">
        <v>5</v>
      </c>
      <c r="F12" s="304" t="s">
        <v>6</v>
      </c>
      <c r="G12" s="304"/>
      <c r="H12" s="3" t="s">
        <v>7</v>
      </c>
      <c r="I12" s="97"/>
    </row>
    <row r="13" spans="1:9" ht="13.9" customHeight="1" thickBot="1" x14ac:dyDescent="0.3">
      <c r="A13" s="240"/>
      <c r="B13" s="158"/>
      <c r="C13" s="241"/>
      <c r="D13" s="4"/>
      <c r="E13" s="4"/>
      <c r="F13" s="5" t="s">
        <v>8</v>
      </c>
      <c r="G13" s="5" t="s">
        <v>9</v>
      </c>
      <c r="H13" s="6" t="s">
        <v>10</v>
      </c>
    </row>
    <row r="14" spans="1:9" s="13" customFormat="1" ht="13.9" customHeight="1" x14ac:dyDescent="0.25">
      <c r="A14" s="16"/>
      <c r="B14" s="159" t="s">
        <v>11</v>
      </c>
      <c r="C14" s="223" t="s">
        <v>12</v>
      </c>
      <c r="D14" s="17"/>
      <c r="E14" s="17"/>
      <c r="F14" s="191"/>
      <c r="G14" s="191"/>
      <c r="H14" s="192"/>
      <c r="I14" s="97"/>
    </row>
    <row r="15" spans="1:9" s="13" customFormat="1" ht="13.9" customHeight="1" x14ac:dyDescent="0.25">
      <c r="A15" s="101"/>
      <c r="B15" s="160">
        <v>1</v>
      </c>
      <c r="C15" s="115" t="s">
        <v>13</v>
      </c>
      <c r="D15" s="127">
        <v>1</v>
      </c>
      <c r="E15" s="104" t="s">
        <v>14</v>
      </c>
      <c r="F15" s="193"/>
      <c r="G15" s="193"/>
      <c r="H15" s="117">
        <f>SUM(F15:G15)*D15</f>
        <v>0</v>
      </c>
      <c r="I15" s="97"/>
    </row>
    <row r="16" spans="1:9" s="13" customFormat="1" ht="13.9" customHeight="1" x14ac:dyDescent="0.25">
      <c r="A16" s="101"/>
      <c r="B16" s="173">
        <v>2</v>
      </c>
      <c r="C16" s="115" t="s">
        <v>828</v>
      </c>
      <c r="D16" s="104">
        <v>1</v>
      </c>
      <c r="E16" s="104" t="s">
        <v>14</v>
      </c>
      <c r="F16" s="126"/>
      <c r="G16" s="126"/>
      <c r="H16" s="117">
        <f t="shared" ref="H16" si="0">SUM(F16:G16)*D16</f>
        <v>0</v>
      </c>
      <c r="I16" s="97"/>
    </row>
    <row r="17" spans="1:9" s="13" customFormat="1" ht="13.9" customHeight="1" x14ac:dyDescent="0.25">
      <c r="A17" s="18"/>
      <c r="B17" s="161">
        <v>1</v>
      </c>
      <c r="C17" s="285" t="s">
        <v>15</v>
      </c>
      <c r="D17" s="285"/>
      <c r="E17" s="285"/>
      <c r="F17" s="285"/>
      <c r="G17" s="285"/>
      <c r="H17" s="286"/>
      <c r="I17" s="97"/>
    </row>
    <row r="18" spans="1:9" s="13" customFormat="1" ht="13.9" customHeight="1" x14ac:dyDescent="0.25">
      <c r="A18" s="101"/>
      <c r="B18" s="162" t="s">
        <v>16</v>
      </c>
      <c r="C18" s="224" t="s">
        <v>515</v>
      </c>
      <c r="D18" s="104">
        <v>104</v>
      </c>
      <c r="E18" s="104" t="s">
        <v>19</v>
      </c>
      <c r="F18" s="138" t="s">
        <v>17</v>
      </c>
      <c r="G18" s="126"/>
      <c r="H18" s="117">
        <f>SUM(F18:G18)*D18</f>
        <v>0</v>
      </c>
      <c r="I18" s="97"/>
    </row>
    <row r="19" spans="1:9" s="13" customFormat="1" ht="13.9" customHeight="1" x14ac:dyDescent="0.25">
      <c r="A19" s="101"/>
      <c r="B19" s="162" t="s">
        <v>18</v>
      </c>
      <c r="C19" s="115" t="s">
        <v>925</v>
      </c>
      <c r="D19" s="104">
        <v>650</v>
      </c>
      <c r="E19" s="104" t="s">
        <v>19</v>
      </c>
      <c r="F19" s="138" t="s">
        <v>17</v>
      </c>
      <c r="G19" s="126"/>
      <c r="H19" s="117">
        <f t="shared" ref="H19:H35" si="1">SUM(F19:G19)*D19</f>
        <v>0</v>
      </c>
      <c r="I19" s="97"/>
    </row>
    <row r="20" spans="1:9" s="13" customFormat="1" ht="13.9" customHeight="1" x14ac:dyDescent="0.25">
      <c r="A20" s="101"/>
      <c r="B20" s="162" t="s">
        <v>20</v>
      </c>
      <c r="C20" s="115" t="s">
        <v>516</v>
      </c>
      <c r="D20" s="104">
        <v>12</v>
      </c>
      <c r="E20" s="104" t="s">
        <v>19</v>
      </c>
      <c r="F20" s="138" t="s">
        <v>17</v>
      </c>
      <c r="G20" s="126"/>
      <c r="H20" s="117">
        <f t="shared" si="1"/>
        <v>0</v>
      </c>
      <c r="I20" s="97"/>
    </row>
    <row r="21" spans="1:9" s="13" customFormat="1" ht="13.9" customHeight="1" x14ac:dyDescent="0.25">
      <c r="A21" s="101"/>
      <c r="B21" s="162" t="s">
        <v>22</v>
      </c>
      <c r="C21" s="115" t="s">
        <v>921</v>
      </c>
      <c r="D21" s="104">
        <v>10</v>
      </c>
      <c r="E21" s="104" t="s">
        <v>33</v>
      </c>
      <c r="F21" s="138" t="s">
        <v>17</v>
      </c>
      <c r="G21" s="126"/>
      <c r="H21" s="117">
        <f t="shared" si="1"/>
        <v>0</v>
      </c>
      <c r="I21" s="97"/>
    </row>
    <row r="22" spans="1:9" s="13" customFormat="1" ht="13.9" customHeight="1" x14ac:dyDescent="0.25">
      <c r="A22" s="101"/>
      <c r="B22" s="162" t="s">
        <v>23</v>
      </c>
      <c r="C22" s="115" t="s">
        <v>517</v>
      </c>
      <c r="D22" s="104">
        <v>85</v>
      </c>
      <c r="E22" s="104" t="s">
        <v>19</v>
      </c>
      <c r="F22" s="138" t="s">
        <v>17</v>
      </c>
      <c r="G22" s="126"/>
      <c r="H22" s="117">
        <f t="shared" ref="H22" si="2">SUM(F22:G22)*D22</f>
        <v>0</v>
      </c>
      <c r="I22" s="97"/>
    </row>
    <row r="23" spans="1:9" s="13" customFormat="1" ht="13.9" customHeight="1" x14ac:dyDescent="0.25">
      <c r="A23" s="101"/>
      <c r="B23" s="162" t="s">
        <v>24</v>
      </c>
      <c r="C23" s="115" t="s">
        <v>518</v>
      </c>
      <c r="D23" s="104">
        <v>674</v>
      </c>
      <c r="E23" s="104" t="s">
        <v>19</v>
      </c>
      <c r="F23" s="138" t="s">
        <v>17</v>
      </c>
      <c r="G23" s="126"/>
      <c r="H23" s="117">
        <f t="shared" ref="H23:H24" si="3">SUM(F23:G23)*D23</f>
        <v>0</v>
      </c>
      <c r="I23" s="97"/>
    </row>
    <row r="24" spans="1:9" s="13" customFormat="1" ht="13.9" customHeight="1" x14ac:dyDescent="0.25">
      <c r="A24" s="101"/>
      <c r="B24" s="162" t="s">
        <v>25</v>
      </c>
      <c r="C24" s="115" t="s">
        <v>597</v>
      </c>
      <c r="D24" s="104">
        <v>75</v>
      </c>
      <c r="E24" s="104" t="s">
        <v>19</v>
      </c>
      <c r="F24" s="138" t="s">
        <v>17</v>
      </c>
      <c r="G24" s="126"/>
      <c r="H24" s="117">
        <f t="shared" si="3"/>
        <v>0</v>
      </c>
      <c r="I24" s="97"/>
    </row>
    <row r="25" spans="1:9" s="13" customFormat="1" ht="13.9" customHeight="1" x14ac:dyDescent="0.25">
      <c r="A25" s="101"/>
      <c r="B25" s="162" t="s">
        <v>26</v>
      </c>
      <c r="C25" s="115" t="s">
        <v>519</v>
      </c>
      <c r="D25" s="104">
        <v>215</v>
      </c>
      <c r="E25" s="104" t="s">
        <v>19</v>
      </c>
      <c r="F25" s="138" t="s">
        <v>17</v>
      </c>
      <c r="G25" s="126"/>
      <c r="H25" s="117">
        <f t="shared" ref="H25" si="4">SUM(F25:G25)*D25</f>
        <v>0</v>
      </c>
      <c r="I25" s="97"/>
    </row>
    <row r="26" spans="1:9" s="13" customFormat="1" ht="13.9" customHeight="1" x14ac:dyDescent="0.25">
      <c r="A26" s="101"/>
      <c r="B26" s="162" t="s">
        <v>27</v>
      </c>
      <c r="C26" s="115" t="s">
        <v>584</v>
      </c>
      <c r="D26" s="104">
        <v>430</v>
      </c>
      <c r="E26" s="104" t="s">
        <v>19</v>
      </c>
      <c r="F26" s="138" t="s">
        <v>17</v>
      </c>
      <c r="G26" s="126"/>
      <c r="H26" s="117">
        <f t="shared" ref="H26" si="5">SUM(F26:G26)*D26</f>
        <v>0</v>
      </c>
      <c r="I26" s="97"/>
    </row>
    <row r="27" spans="1:9" s="13" customFormat="1" ht="13.9" customHeight="1" x14ac:dyDescent="0.25">
      <c r="A27" s="101"/>
      <c r="B27" s="162" t="s">
        <v>28</v>
      </c>
      <c r="C27" s="115" t="s">
        <v>203</v>
      </c>
      <c r="D27" s="104">
        <v>18</v>
      </c>
      <c r="E27" s="104" t="s">
        <v>14</v>
      </c>
      <c r="F27" s="138" t="s">
        <v>17</v>
      </c>
      <c r="G27" s="126"/>
      <c r="H27" s="117">
        <f t="shared" si="1"/>
        <v>0</v>
      </c>
      <c r="I27" s="97"/>
    </row>
    <row r="28" spans="1:9" ht="13.9" customHeight="1" x14ac:dyDescent="0.25">
      <c r="A28" s="101"/>
      <c r="B28" s="162" t="s">
        <v>29</v>
      </c>
      <c r="C28" s="115" t="s">
        <v>204</v>
      </c>
      <c r="D28" s="104">
        <v>3</v>
      </c>
      <c r="E28" s="104" t="s">
        <v>14</v>
      </c>
      <c r="F28" s="138" t="s">
        <v>17</v>
      </c>
      <c r="G28" s="126"/>
      <c r="H28" s="117">
        <f t="shared" si="1"/>
        <v>0</v>
      </c>
    </row>
    <row r="29" spans="1:9" s="13" customFormat="1" ht="42.6" customHeight="1" x14ac:dyDescent="0.25">
      <c r="A29" s="101"/>
      <c r="B29" s="162" t="s">
        <v>30</v>
      </c>
      <c r="C29" s="115" t="s">
        <v>951</v>
      </c>
      <c r="D29" s="104">
        <v>100</v>
      </c>
      <c r="E29" s="104" t="s">
        <v>33</v>
      </c>
      <c r="F29" s="138" t="s">
        <v>17</v>
      </c>
      <c r="G29" s="126"/>
      <c r="H29" s="117">
        <f t="shared" si="1"/>
        <v>0</v>
      </c>
      <c r="I29" s="97"/>
    </row>
    <row r="30" spans="1:9" s="13" customFormat="1" ht="13.9" customHeight="1" x14ac:dyDescent="0.25">
      <c r="A30" s="101"/>
      <c r="B30" s="162" t="s">
        <v>31</v>
      </c>
      <c r="C30" s="115" t="s">
        <v>950</v>
      </c>
      <c r="D30" s="104">
        <v>100</v>
      </c>
      <c r="E30" s="104" t="s">
        <v>33</v>
      </c>
      <c r="F30" s="138" t="s">
        <v>17</v>
      </c>
      <c r="G30" s="126"/>
      <c r="H30" s="117">
        <f t="shared" si="1"/>
        <v>0</v>
      </c>
      <c r="I30" s="97"/>
    </row>
    <row r="31" spans="1:9" ht="13.9" customHeight="1" x14ac:dyDescent="0.25">
      <c r="A31" s="101"/>
      <c r="B31" s="162" t="s">
        <v>32</v>
      </c>
      <c r="C31" s="115" t="s">
        <v>34</v>
      </c>
      <c r="D31" s="104"/>
      <c r="E31" s="104"/>
      <c r="F31" s="194"/>
      <c r="G31" s="194"/>
      <c r="H31" s="117"/>
    </row>
    <row r="32" spans="1:9" s="109" customFormat="1" ht="13.9" customHeight="1" x14ac:dyDescent="0.25">
      <c r="A32" s="101"/>
      <c r="B32" s="162" t="s">
        <v>934</v>
      </c>
      <c r="C32" s="115" t="s">
        <v>221</v>
      </c>
      <c r="D32" s="104">
        <v>33</v>
      </c>
      <c r="E32" s="104" t="s">
        <v>19</v>
      </c>
      <c r="F32" s="138" t="s">
        <v>17</v>
      </c>
      <c r="G32" s="126"/>
      <c r="H32" s="117">
        <f t="shared" si="1"/>
        <v>0</v>
      </c>
      <c r="I32" s="108"/>
    </row>
    <row r="33" spans="1:9" s="13" customFormat="1" ht="13.9" customHeight="1" x14ac:dyDescent="0.25">
      <c r="A33" s="18"/>
      <c r="B33" s="161">
        <v>2</v>
      </c>
      <c r="C33" s="285" t="s">
        <v>41</v>
      </c>
      <c r="D33" s="285"/>
      <c r="E33" s="285"/>
      <c r="F33" s="285"/>
      <c r="G33" s="285"/>
      <c r="H33" s="286"/>
      <c r="I33" s="97"/>
    </row>
    <row r="34" spans="1:9" s="13" customFormat="1" ht="13.9" customHeight="1" x14ac:dyDescent="0.25">
      <c r="A34" s="101"/>
      <c r="B34" s="162" t="s">
        <v>36</v>
      </c>
      <c r="C34" s="115" t="s">
        <v>200</v>
      </c>
      <c r="D34" s="104">
        <v>114</v>
      </c>
      <c r="E34" s="104" t="s">
        <v>19</v>
      </c>
      <c r="F34" s="126"/>
      <c r="G34" s="126"/>
      <c r="H34" s="117">
        <f t="shared" si="1"/>
        <v>0</v>
      </c>
      <c r="I34" s="97"/>
    </row>
    <row r="35" spans="1:9" s="13" customFormat="1" ht="13.9" customHeight="1" x14ac:dyDescent="0.25">
      <c r="A35" s="101"/>
      <c r="B35" s="162" t="s">
        <v>37</v>
      </c>
      <c r="C35" s="115" t="s">
        <v>45</v>
      </c>
      <c r="D35" s="104">
        <v>657</v>
      </c>
      <c r="E35" s="104" t="s">
        <v>19</v>
      </c>
      <c r="F35" s="126"/>
      <c r="G35" s="126"/>
      <c r="H35" s="117">
        <f t="shared" si="1"/>
        <v>0</v>
      </c>
      <c r="I35" s="97"/>
    </row>
    <row r="36" spans="1:9" s="13" customFormat="1" ht="13.9" customHeight="1" x14ac:dyDescent="0.25">
      <c r="A36" s="18"/>
      <c r="B36" s="161">
        <v>3</v>
      </c>
      <c r="C36" s="285" t="s">
        <v>46</v>
      </c>
      <c r="D36" s="285"/>
      <c r="E36" s="285"/>
      <c r="F36" s="285"/>
      <c r="G36" s="285"/>
      <c r="H36" s="286"/>
      <c r="I36" s="97"/>
    </row>
    <row r="37" spans="1:9" s="13" customFormat="1" ht="13.9" customHeight="1" x14ac:dyDescent="0.25">
      <c r="A37" s="105"/>
      <c r="B37" s="163" t="s">
        <v>42</v>
      </c>
      <c r="C37" s="107" t="s">
        <v>48</v>
      </c>
      <c r="D37" s="112"/>
      <c r="E37" s="112"/>
      <c r="F37" s="195"/>
      <c r="G37" s="195"/>
      <c r="H37" s="196"/>
      <c r="I37" s="97"/>
    </row>
    <row r="38" spans="1:9" s="13" customFormat="1" ht="30" customHeight="1" x14ac:dyDescent="0.25">
      <c r="A38" s="101"/>
      <c r="B38" s="162" t="s">
        <v>640</v>
      </c>
      <c r="C38" s="115" t="s">
        <v>49</v>
      </c>
      <c r="D38" s="104">
        <v>167</v>
      </c>
      <c r="E38" s="104" t="s">
        <v>19</v>
      </c>
      <c r="F38" s="126"/>
      <c r="G38" s="126"/>
      <c r="H38" s="117">
        <f t="shared" ref="H38:H53" si="6">SUM(F38:G38)*D38</f>
        <v>0</v>
      </c>
      <c r="I38" s="97"/>
    </row>
    <row r="39" spans="1:9" s="13" customFormat="1" ht="27.6" customHeight="1" x14ac:dyDescent="0.25">
      <c r="A39" s="101"/>
      <c r="B39" s="162" t="s">
        <v>641</v>
      </c>
      <c r="C39" s="115" t="s">
        <v>50</v>
      </c>
      <c r="D39" s="104">
        <v>70</v>
      </c>
      <c r="E39" s="104" t="s">
        <v>14</v>
      </c>
      <c r="F39" s="126"/>
      <c r="G39" s="126"/>
      <c r="H39" s="117">
        <f t="shared" si="6"/>
        <v>0</v>
      </c>
      <c r="I39" s="97"/>
    </row>
    <row r="40" spans="1:9" ht="27.6" customHeight="1" x14ac:dyDescent="0.25">
      <c r="A40" s="101"/>
      <c r="B40" s="162" t="s">
        <v>642</v>
      </c>
      <c r="C40" s="115" t="s">
        <v>51</v>
      </c>
      <c r="D40" s="104">
        <v>85</v>
      </c>
      <c r="E40" s="104" t="s">
        <v>14</v>
      </c>
      <c r="F40" s="126"/>
      <c r="G40" s="126"/>
      <c r="H40" s="117">
        <f t="shared" si="6"/>
        <v>0</v>
      </c>
    </row>
    <row r="41" spans="1:9" s="13" customFormat="1" ht="13.9" customHeight="1" x14ac:dyDescent="0.25">
      <c r="A41" s="101"/>
      <c r="B41" s="162" t="s">
        <v>643</v>
      </c>
      <c r="C41" s="115" t="s">
        <v>52</v>
      </c>
      <c r="D41" s="104">
        <v>42</v>
      </c>
      <c r="E41" s="104" t="s">
        <v>14</v>
      </c>
      <c r="F41" s="126"/>
      <c r="G41" s="126"/>
      <c r="H41" s="117">
        <f t="shared" si="6"/>
        <v>0</v>
      </c>
      <c r="I41" s="97"/>
    </row>
    <row r="42" spans="1:9" s="13" customFormat="1" ht="27.6" customHeight="1" x14ac:dyDescent="0.25">
      <c r="A42" s="101"/>
      <c r="B42" s="162" t="s">
        <v>644</v>
      </c>
      <c r="C42" s="115" t="s">
        <v>935</v>
      </c>
      <c r="D42" s="104">
        <v>500</v>
      </c>
      <c r="E42" s="104" t="s">
        <v>19</v>
      </c>
      <c r="F42" s="126"/>
      <c r="G42" s="126"/>
      <c r="H42" s="117">
        <f t="shared" ref="H42" si="7">SUM(F42:G42)*D42</f>
        <v>0</v>
      </c>
      <c r="I42" s="97"/>
    </row>
    <row r="43" spans="1:9" s="13" customFormat="1" ht="13.9" customHeight="1" x14ac:dyDescent="0.25">
      <c r="A43" s="101"/>
      <c r="B43" s="162" t="s">
        <v>645</v>
      </c>
      <c r="C43" s="115" t="s">
        <v>936</v>
      </c>
      <c r="D43" s="104">
        <v>604</v>
      </c>
      <c r="E43" s="104" t="s">
        <v>19</v>
      </c>
      <c r="F43" s="126"/>
      <c r="G43" s="126"/>
      <c r="H43" s="117">
        <f t="shared" ref="H43" si="8">SUM(F43:G43)*D43</f>
        <v>0</v>
      </c>
      <c r="I43" s="97"/>
    </row>
    <row r="44" spans="1:9" s="13" customFormat="1" ht="13.9" customHeight="1" x14ac:dyDescent="0.25">
      <c r="A44" s="101"/>
      <c r="B44" s="162" t="s">
        <v>646</v>
      </c>
      <c r="C44" s="115" t="s">
        <v>931</v>
      </c>
      <c r="D44" s="104">
        <v>95</v>
      </c>
      <c r="E44" s="104" t="s">
        <v>19</v>
      </c>
      <c r="F44" s="126"/>
      <c r="G44" s="126"/>
      <c r="H44" s="117">
        <f t="shared" ref="H44" si="9">SUM(F44:G44)*D44</f>
        <v>0</v>
      </c>
      <c r="I44" s="97"/>
    </row>
    <row r="45" spans="1:9" s="13" customFormat="1" ht="13.9" customHeight="1" x14ac:dyDescent="0.25">
      <c r="A45" s="18"/>
      <c r="B45" s="161">
        <v>4</v>
      </c>
      <c r="C45" s="285" t="s">
        <v>55</v>
      </c>
      <c r="D45" s="285"/>
      <c r="E45" s="285"/>
      <c r="F45" s="285"/>
      <c r="G45" s="285"/>
      <c r="H45" s="286"/>
      <c r="I45" s="97"/>
    </row>
    <row r="46" spans="1:9" s="13" customFormat="1" ht="29.45" customHeight="1" x14ac:dyDescent="0.25">
      <c r="A46" s="101"/>
      <c r="B46" s="162" t="s">
        <v>47</v>
      </c>
      <c r="C46" s="115" t="s">
        <v>749</v>
      </c>
      <c r="D46" s="104">
        <v>88</v>
      </c>
      <c r="E46" s="104" t="s">
        <v>19</v>
      </c>
      <c r="F46" s="126"/>
      <c r="G46" s="126"/>
      <c r="H46" s="117">
        <f t="shared" ref="H46" si="10">SUM(F46:G46)*D46</f>
        <v>0</v>
      </c>
      <c r="I46" s="97"/>
    </row>
    <row r="47" spans="1:9" ht="13.9" customHeight="1" x14ac:dyDescent="0.25">
      <c r="A47" s="101"/>
      <c r="B47" s="162" t="s">
        <v>285</v>
      </c>
      <c r="C47" s="115" t="s">
        <v>587</v>
      </c>
      <c r="D47" s="104">
        <v>12</v>
      </c>
      <c r="E47" s="104" t="s">
        <v>19</v>
      </c>
      <c r="F47" s="126"/>
      <c r="G47" s="126"/>
      <c r="H47" s="117">
        <f t="shared" ref="H47" si="11">SUM(F47:G47)*D47</f>
        <v>0</v>
      </c>
    </row>
    <row r="48" spans="1:9" s="13" customFormat="1" ht="13.9" customHeight="1" x14ac:dyDescent="0.25">
      <c r="A48" s="101"/>
      <c r="B48" s="162" t="s">
        <v>286</v>
      </c>
      <c r="C48" s="115" t="s">
        <v>586</v>
      </c>
      <c r="D48" s="104">
        <v>33</v>
      </c>
      <c r="E48" s="104" t="s">
        <v>19</v>
      </c>
      <c r="F48" s="126"/>
      <c r="G48" s="126"/>
      <c r="H48" s="117">
        <f t="shared" ref="H48:H49" si="12">SUM(F48:G48)*D48</f>
        <v>0</v>
      </c>
      <c r="I48" s="97"/>
    </row>
    <row r="49" spans="1:9" ht="13.9" customHeight="1" x14ac:dyDescent="0.25">
      <c r="A49" s="101"/>
      <c r="B49" s="162" t="s">
        <v>287</v>
      </c>
      <c r="C49" s="115" t="s">
        <v>585</v>
      </c>
      <c r="D49" s="104">
        <v>266</v>
      </c>
      <c r="E49" s="104" t="s">
        <v>19</v>
      </c>
      <c r="F49" s="126"/>
      <c r="G49" s="126"/>
      <c r="H49" s="117">
        <f t="shared" si="12"/>
        <v>0</v>
      </c>
    </row>
    <row r="50" spans="1:9" s="13" customFormat="1" ht="13.9" customHeight="1" x14ac:dyDescent="0.25">
      <c r="A50" s="101"/>
      <c r="B50" s="162" t="s">
        <v>289</v>
      </c>
      <c r="C50" s="115" t="s">
        <v>166</v>
      </c>
      <c r="D50" s="104">
        <v>40</v>
      </c>
      <c r="E50" s="104" t="s">
        <v>19</v>
      </c>
      <c r="F50" s="126"/>
      <c r="G50" s="126"/>
      <c r="H50" s="117">
        <f t="shared" ref="H50" si="13">SUM(F50:G50)*D50</f>
        <v>0</v>
      </c>
      <c r="I50" s="97"/>
    </row>
    <row r="51" spans="1:9" s="13" customFormat="1" ht="28.9" customHeight="1" x14ac:dyDescent="0.25">
      <c r="A51" s="101"/>
      <c r="B51" s="162" t="s">
        <v>290</v>
      </c>
      <c r="C51" s="115" t="s">
        <v>57</v>
      </c>
      <c r="D51" s="104">
        <v>29</v>
      </c>
      <c r="E51" s="104" t="s">
        <v>19</v>
      </c>
      <c r="F51" s="126"/>
      <c r="G51" s="126"/>
      <c r="H51" s="117">
        <f t="shared" si="6"/>
        <v>0</v>
      </c>
      <c r="I51" s="97"/>
    </row>
    <row r="52" spans="1:9" s="13" customFormat="1" ht="13.9" customHeight="1" x14ac:dyDescent="0.25">
      <c r="A52" s="18"/>
      <c r="B52" s="161">
        <v>5</v>
      </c>
      <c r="C52" s="285" t="s">
        <v>61</v>
      </c>
      <c r="D52" s="285"/>
      <c r="E52" s="285"/>
      <c r="F52" s="285"/>
      <c r="G52" s="285"/>
      <c r="H52" s="286"/>
      <c r="I52" s="97"/>
    </row>
    <row r="53" spans="1:9" s="13" customFormat="1" ht="27.6" customHeight="1" x14ac:dyDescent="0.25">
      <c r="A53" s="101"/>
      <c r="B53" s="162" t="s">
        <v>53</v>
      </c>
      <c r="C53" s="115" t="s">
        <v>920</v>
      </c>
      <c r="D53" s="104">
        <v>199</v>
      </c>
      <c r="E53" s="104" t="s">
        <v>19</v>
      </c>
      <c r="F53" s="126"/>
      <c r="G53" s="126"/>
      <c r="H53" s="117">
        <f t="shared" si="6"/>
        <v>0</v>
      </c>
      <c r="I53" s="97"/>
    </row>
    <row r="54" spans="1:9" s="13" customFormat="1" ht="13.9" customHeight="1" x14ac:dyDescent="0.25">
      <c r="A54" s="101"/>
      <c r="B54" s="162" t="s">
        <v>923</v>
      </c>
      <c r="C54" s="115" t="s">
        <v>924</v>
      </c>
      <c r="D54" s="104">
        <v>1250</v>
      </c>
      <c r="E54" s="104" t="s">
        <v>19</v>
      </c>
      <c r="F54" s="126"/>
      <c r="G54" s="126"/>
      <c r="H54" s="117">
        <f t="shared" ref="H54" si="14">SUM(F54:G54)*D54</f>
        <v>0</v>
      </c>
      <c r="I54" s="97"/>
    </row>
    <row r="55" spans="1:9" s="13" customFormat="1" ht="13.9" customHeight="1" x14ac:dyDescent="0.25">
      <c r="A55" s="18"/>
      <c r="B55" s="161">
        <v>6</v>
      </c>
      <c r="C55" s="285" t="s">
        <v>66</v>
      </c>
      <c r="D55" s="285"/>
      <c r="E55" s="285"/>
      <c r="F55" s="285"/>
      <c r="G55" s="285"/>
      <c r="H55" s="286"/>
      <c r="I55" s="97"/>
    </row>
    <row r="56" spans="1:9" s="13" customFormat="1" ht="13.9" customHeight="1" x14ac:dyDescent="0.25">
      <c r="A56" s="105"/>
      <c r="B56" s="163" t="s">
        <v>54</v>
      </c>
      <c r="C56" s="107" t="s">
        <v>67</v>
      </c>
      <c r="D56" s="125"/>
      <c r="E56" s="112"/>
      <c r="F56" s="195"/>
      <c r="G56" s="195"/>
      <c r="H56" s="196"/>
      <c r="I56" s="97"/>
    </row>
    <row r="57" spans="1:9" s="13" customFormat="1" ht="27.6" customHeight="1" x14ac:dyDescent="0.25">
      <c r="A57" s="101"/>
      <c r="B57" s="162" t="s">
        <v>647</v>
      </c>
      <c r="C57" s="115" t="s">
        <v>872</v>
      </c>
      <c r="D57" s="104">
        <v>2</v>
      </c>
      <c r="E57" s="104" t="s">
        <v>14</v>
      </c>
      <c r="F57" s="126"/>
      <c r="G57" s="126"/>
      <c r="H57" s="117">
        <f t="shared" ref="H57:H142" si="15">SUM(F57:G57)*D57</f>
        <v>0</v>
      </c>
      <c r="I57" s="97"/>
    </row>
    <row r="58" spans="1:9" s="13" customFormat="1" ht="28.15" customHeight="1" x14ac:dyDescent="0.25">
      <c r="A58" s="101"/>
      <c r="B58" s="162" t="s">
        <v>648</v>
      </c>
      <c r="C58" s="115" t="s">
        <v>520</v>
      </c>
      <c r="D58" s="104">
        <v>6</v>
      </c>
      <c r="E58" s="104" t="s">
        <v>14</v>
      </c>
      <c r="F58" s="126"/>
      <c r="G58" s="126"/>
      <c r="H58" s="117">
        <f t="shared" si="15"/>
        <v>0</v>
      </c>
      <c r="I58" s="97"/>
    </row>
    <row r="59" spans="1:9" s="109" customFormat="1" ht="28.15" customHeight="1" x14ac:dyDescent="0.25">
      <c r="A59" s="101"/>
      <c r="B59" s="162" t="s">
        <v>649</v>
      </c>
      <c r="C59" s="115" t="s">
        <v>205</v>
      </c>
      <c r="D59" s="104">
        <v>3</v>
      </c>
      <c r="E59" s="104" t="s">
        <v>14</v>
      </c>
      <c r="F59" s="126"/>
      <c r="G59" s="126"/>
      <c r="H59" s="117">
        <f t="shared" ref="H59" si="16">SUM(F59:G59)*D59</f>
        <v>0</v>
      </c>
      <c r="I59" s="108"/>
    </row>
    <row r="60" spans="1:9" s="13" customFormat="1" ht="13.9" customHeight="1" x14ac:dyDescent="0.25">
      <c r="A60" s="101"/>
      <c r="B60" s="163" t="s">
        <v>650</v>
      </c>
      <c r="C60" s="107" t="s">
        <v>573</v>
      </c>
      <c r="D60" s="125"/>
      <c r="E60" s="112"/>
      <c r="F60" s="195"/>
      <c r="G60" s="195"/>
      <c r="H60" s="196"/>
      <c r="I60" s="97"/>
    </row>
    <row r="61" spans="1:9" s="13" customFormat="1" ht="13.9" customHeight="1" x14ac:dyDescent="0.25">
      <c r="A61" s="101"/>
      <c r="B61" s="162" t="s">
        <v>651</v>
      </c>
      <c r="C61" s="115" t="s">
        <v>574</v>
      </c>
      <c r="D61" s="104">
        <v>1</v>
      </c>
      <c r="E61" s="104" t="s">
        <v>14</v>
      </c>
      <c r="F61" s="126"/>
      <c r="G61" s="126"/>
      <c r="H61" s="117">
        <f t="shared" ref="H61:H62" si="17">SUM(F61:G61)*D61</f>
        <v>0</v>
      </c>
      <c r="I61" s="97"/>
    </row>
    <row r="62" spans="1:9" s="13" customFormat="1" ht="13.9" customHeight="1" x14ac:dyDescent="0.25">
      <c r="A62" s="101"/>
      <c r="B62" s="162" t="s">
        <v>652</v>
      </c>
      <c r="C62" s="115" t="s">
        <v>588</v>
      </c>
      <c r="D62" s="104">
        <v>31</v>
      </c>
      <c r="E62" s="104" t="s">
        <v>19</v>
      </c>
      <c r="F62" s="126"/>
      <c r="G62" s="126"/>
      <c r="H62" s="117">
        <f t="shared" si="17"/>
        <v>0</v>
      </c>
      <c r="I62" s="97"/>
    </row>
    <row r="63" spans="1:9" s="13" customFormat="1" ht="28.15" customHeight="1" x14ac:dyDescent="0.25">
      <c r="A63" s="101"/>
      <c r="B63" s="162" t="s">
        <v>653</v>
      </c>
      <c r="C63" s="115" t="s">
        <v>917</v>
      </c>
      <c r="D63" s="104">
        <v>26</v>
      </c>
      <c r="E63" s="104" t="s">
        <v>19</v>
      </c>
      <c r="F63" s="126"/>
      <c r="G63" s="126"/>
      <c r="H63" s="117">
        <f t="shared" ref="H63" si="18">SUM(F63:G63)*D63</f>
        <v>0</v>
      </c>
      <c r="I63" s="97"/>
    </row>
    <row r="64" spans="1:9" s="13" customFormat="1" ht="27.6" customHeight="1" x14ac:dyDescent="0.25">
      <c r="A64" s="101"/>
      <c r="B64" s="162" t="s">
        <v>654</v>
      </c>
      <c r="C64" s="115" t="s">
        <v>918</v>
      </c>
      <c r="D64" s="104">
        <v>34</v>
      </c>
      <c r="E64" s="104" t="s">
        <v>19</v>
      </c>
      <c r="F64" s="126"/>
      <c r="G64" s="126"/>
      <c r="H64" s="117">
        <f t="shared" ref="H64" si="19">SUM(F64:G64)*D64</f>
        <v>0</v>
      </c>
      <c r="I64" s="97"/>
    </row>
    <row r="65" spans="1:9" s="13" customFormat="1" ht="26.45" customHeight="1" x14ac:dyDescent="0.25">
      <c r="A65" s="101"/>
      <c r="B65" s="162" t="s">
        <v>732</v>
      </c>
      <c r="C65" s="115" t="s">
        <v>919</v>
      </c>
      <c r="D65" s="104">
        <v>50</v>
      </c>
      <c r="E65" s="104" t="s">
        <v>19</v>
      </c>
      <c r="F65" s="126"/>
      <c r="G65" s="126"/>
      <c r="H65" s="117">
        <f t="shared" ref="H65" si="20">SUM(F65:G65)*D65</f>
        <v>0</v>
      </c>
      <c r="I65" s="97"/>
    </row>
    <row r="66" spans="1:9" s="13" customFormat="1" ht="13.9" customHeight="1" x14ac:dyDescent="0.25">
      <c r="A66" s="105"/>
      <c r="B66" s="163" t="s">
        <v>655</v>
      </c>
      <c r="C66" s="107" t="s">
        <v>68</v>
      </c>
      <c r="D66" s="125"/>
      <c r="E66" s="112"/>
      <c r="F66" s="195"/>
      <c r="G66" s="195"/>
      <c r="H66" s="196"/>
      <c r="I66" s="97"/>
    </row>
    <row r="67" spans="1:9" ht="28.15" customHeight="1" x14ac:dyDescent="0.25">
      <c r="A67" s="101"/>
      <c r="B67" s="162" t="s">
        <v>656</v>
      </c>
      <c r="C67" s="115" t="s">
        <v>937</v>
      </c>
      <c r="D67" s="104">
        <v>3</v>
      </c>
      <c r="E67" s="104" t="s">
        <v>14</v>
      </c>
      <c r="F67" s="126"/>
      <c r="G67" s="126"/>
      <c r="H67" s="117">
        <f t="shared" si="15"/>
        <v>0</v>
      </c>
    </row>
    <row r="68" spans="1:9" s="109" customFormat="1" ht="29.45" customHeight="1" x14ac:dyDescent="0.25">
      <c r="A68" s="101"/>
      <c r="B68" s="162" t="s">
        <v>657</v>
      </c>
      <c r="C68" s="115" t="s">
        <v>938</v>
      </c>
      <c r="D68" s="104">
        <v>1</v>
      </c>
      <c r="E68" s="104" t="s">
        <v>14</v>
      </c>
      <c r="F68" s="126"/>
      <c r="G68" s="126"/>
      <c r="H68" s="117">
        <f t="shared" ref="H68" si="21">SUM(F68:G68)*D68</f>
        <v>0</v>
      </c>
      <c r="I68" s="108"/>
    </row>
    <row r="69" spans="1:9" s="13" customFormat="1" ht="28.15" customHeight="1" x14ac:dyDescent="0.25">
      <c r="A69" s="101"/>
      <c r="B69" s="162" t="s">
        <v>658</v>
      </c>
      <c r="C69" s="115" t="s">
        <v>939</v>
      </c>
      <c r="D69" s="104">
        <v>1</v>
      </c>
      <c r="E69" s="104" t="s">
        <v>14</v>
      </c>
      <c r="F69" s="126"/>
      <c r="G69" s="126"/>
      <c r="H69" s="117">
        <f t="shared" ref="H69" si="22">SUM(F69:G69)*D69</f>
        <v>0</v>
      </c>
      <c r="I69" s="97"/>
    </row>
    <row r="70" spans="1:9" s="13" customFormat="1" ht="13.9" customHeight="1" x14ac:dyDescent="0.25">
      <c r="A70" s="101"/>
      <c r="B70" s="162" t="s">
        <v>659</v>
      </c>
      <c r="C70" s="115" t="s">
        <v>940</v>
      </c>
      <c r="D70" s="104">
        <v>1</v>
      </c>
      <c r="E70" s="104" t="s">
        <v>14</v>
      </c>
      <c r="F70" s="126"/>
      <c r="G70" s="126"/>
      <c r="H70" s="117">
        <f t="shared" ref="H70" si="23">SUM(F70:G70)*D70</f>
        <v>0</v>
      </c>
      <c r="I70" s="97"/>
    </row>
    <row r="71" spans="1:9" s="13" customFormat="1" ht="13.9" customHeight="1" x14ac:dyDescent="0.25">
      <c r="A71" s="101"/>
      <c r="B71" s="135" t="s">
        <v>660</v>
      </c>
      <c r="C71" s="107" t="s">
        <v>572</v>
      </c>
      <c r="D71" s="104"/>
      <c r="E71" s="104"/>
      <c r="F71" s="194"/>
      <c r="G71" s="194"/>
      <c r="H71" s="117"/>
      <c r="I71" s="97"/>
    </row>
    <row r="72" spans="1:9" s="13" customFormat="1" ht="30" customHeight="1" x14ac:dyDescent="0.25">
      <c r="A72" s="101"/>
      <c r="B72" s="162" t="s">
        <v>661</v>
      </c>
      <c r="C72" s="115" t="s">
        <v>589</v>
      </c>
      <c r="D72" s="104">
        <v>85</v>
      </c>
      <c r="E72" s="104" t="s">
        <v>21</v>
      </c>
      <c r="F72" s="126"/>
      <c r="G72" s="126"/>
      <c r="H72" s="117">
        <f t="shared" ref="H72" si="24">SUM(F72:G72)*D72</f>
        <v>0</v>
      </c>
      <c r="I72" s="97"/>
    </row>
    <row r="73" spans="1:9" ht="27.6" customHeight="1" x14ac:dyDescent="0.25">
      <c r="A73" s="101"/>
      <c r="B73" s="162" t="s">
        <v>662</v>
      </c>
      <c r="C73" s="115" t="s">
        <v>571</v>
      </c>
      <c r="D73" s="104">
        <v>80</v>
      </c>
      <c r="E73" s="104" t="s">
        <v>21</v>
      </c>
      <c r="F73" s="126"/>
      <c r="G73" s="126"/>
      <c r="H73" s="117">
        <f t="shared" ref="H73" si="25">SUM(F73:G73)*D73</f>
        <v>0</v>
      </c>
    </row>
    <row r="74" spans="1:9" ht="13.9" customHeight="1" x14ac:dyDescent="0.25">
      <c r="A74" s="18"/>
      <c r="B74" s="161">
        <v>7</v>
      </c>
      <c r="C74" s="285" t="s">
        <v>69</v>
      </c>
      <c r="D74" s="285"/>
      <c r="E74" s="285"/>
      <c r="F74" s="285"/>
      <c r="G74" s="285"/>
      <c r="H74" s="286"/>
    </row>
    <row r="75" spans="1:9" s="13" customFormat="1" ht="13.9" customHeight="1" x14ac:dyDescent="0.25">
      <c r="A75" s="105"/>
      <c r="B75" s="163" t="s">
        <v>56</v>
      </c>
      <c r="C75" s="107" t="s">
        <v>206</v>
      </c>
      <c r="D75" s="125"/>
      <c r="E75" s="112"/>
      <c r="F75" s="195"/>
      <c r="G75" s="195"/>
      <c r="H75" s="196"/>
      <c r="I75" s="97"/>
    </row>
    <row r="76" spans="1:9" s="13" customFormat="1" ht="28.15" customHeight="1" x14ac:dyDescent="0.25">
      <c r="A76" s="139"/>
      <c r="B76" s="162" t="s">
        <v>228</v>
      </c>
      <c r="C76" s="115" t="s">
        <v>207</v>
      </c>
      <c r="D76" s="104">
        <v>5</v>
      </c>
      <c r="E76" s="133" t="s">
        <v>19</v>
      </c>
      <c r="F76" s="126"/>
      <c r="G76" s="126"/>
      <c r="H76" s="117">
        <f t="shared" si="15"/>
        <v>0</v>
      </c>
      <c r="I76" s="97"/>
    </row>
    <row r="77" spans="1:9" s="13" customFormat="1" ht="29.45" customHeight="1" x14ac:dyDescent="0.25">
      <c r="A77" s="139"/>
      <c r="B77" s="162" t="s">
        <v>229</v>
      </c>
      <c r="C77" s="115" t="s">
        <v>750</v>
      </c>
      <c r="D77" s="104">
        <v>27</v>
      </c>
      <c r="E77" s="133" t="s">
        <v>19</v>
      </c>
      <c r="F77" s="126"/>
      <c r="G77" s="126"/>
      <c r="H77" s="117">
        <f t="shared" si="15"/>
        <v>0</v>
      </c>
      <c r="I77" s="97"/>
    </row>
    <row r="78" spans="1:9" s="13" customFormat="1" ht="27" customHeight="1" x14ac:dyDescent="0.25">
      <c r="A78" s="139"/>
      <c r="B78" s="162" t="s">
        <v>230</v>
      </c>
      <c r="C78" s="115" t="s">
        <v>751</v>
      </c>
      <c r="D78" s="140">
        <v>31</v>
      </c>
      <c r="E78" s="133" t="s">
        <v>19</v>
      </c>
      <c r="F78" s="126"/>
      <c r="G78" s="126"/>
      <c r="H78" s="117">
        <f t="shared" si="15"/>
        <v>0</v>
      </c>
      <c r="I78" s="97"/>
    </row>
    <row r="79" spans="1:9" s="13" customFormat="1" ht="26.45" customHeight="1" x14ac:dyDescent="0.25">
      <c r="A79" s="101"/>
      <c r="B79" s="162" t="s">
        <v>663</v>
      </c>
      <c r="C79" s="115" t="s">
        <v>165</v>
      </c>
      <c r="D79" s="132">
        <v>2</v>
      </c>
      <c r="E79" s="132" t="s">
        <v>19</v>
      </c>
      <c r="F79" s="197"/>
      <c r="G79" s="197"/>
      <c r="H79" s="117">
        <f t="shared" si="15"/>
        <v>0</v>
      </c>
      <c r="I79" s="97"/>
    </row>
    <row r="80" spans="1:9" s="13" customFormat="1" ht="13.9" customHeight="1" x14ac:dyDescent="0.25">
      <c r="A80" s="18"/>
      <c r="B80" s="161">
        <v>8</v>
      </c>
      <c r="C80" s="285" t="s">
        <v>70</v>
      </c>
      <c r="D80" s="285"/>
      <c r="E80" s="285"/>
      <c r="F80" s="285"/>
      <c r="G80" s="285"/>
      <c r="H80" s="286"/>
      <c r="I80" s="97"/>
    </row>
    <row r="81" spans="1:9" s="13" customFormat="1" ht="13.9" customHeight="1" x14ac:dyDescent="0.25">
      <c r="A81" s="101"/>
      <c r="B81" s="162" t="s">
        <v>58</v>
      </c>
      <c r="C81" s="115" t="s">
        <v>71</v>
      </c>
      <c r="D81" s="104">
        <v>1100</v>
      </c>
      <c r="E81" s="104" t="s">
        <v>19</v>
      </c>
      <c r="F81" s="126"/>
      <c r="G81" s="126"/>
      <c r="H81" s="117">
        <f t="shared" si="15"/>
        <v>0</v>
      </c>
      <c r="I81" s="97"/>
    </row>
    <row r="82" spans="1:9" ht="28.9" customHeight="1" x14ac:dyDescent="0.25">
      <c r="A82" s="101"/>
      <c r="B82" s="162" t="s">
        <v>59</v>
      </c>
      <c r="C82" s="115" t="s">
        <v>941</v>
      </c>
      <c r="D82" s="104">
        <v>1250</v>
      </c>
      <c r="E82" s="104" t="s">
        <v>19</v>
      </c>
      <c r="F82" s="126"/>
      <c r="G82" s="126"/>
      <c r="H82" s="117">
        <f t="shared" si="15"/>
        <v>0</v>
      </c>
    </row>
    <row r="83" spans="1:9" s="13" customFormat="1" ht="13.9" customHeight="1" x14ac:dyDescent="0.25">
      <c r="A83" s="101"/>
      <c r="B83" s="162" t="s">
        <v>60</v>
      </c>
      <c r="C83" s="115" t="s">
        <v>168</v>
      </c>
      <c r="D83" s="104">
        <v>114</v>
      </c>
      <c r="E83" s="104" t="s">
        <v>19</v>
      </c>
      <c r="F83" s="126"/>
      <c r="G83" s="126"/>
      <c r="H83" s="117">
        <f t="shared" si="15"/>
        <v>0</v>
      </c>
      <c r="I83" s="97"/>
    </row>
    <row r="84" spans="1:9" s="13" customFormat="1" ht="13.9" customHeight="1" x14ac:dyDescent="0.25">
      <c r="A84" s="101"/>
      <c r="B84" s="162" t="s">
        <v>575</v>
      </c>
      <c r="C84" s="115" t="s">
        <v>167</v>
      </c>
      <c r="D84" s="104">
        <v>80</v>
      </c>
      <c r="E84" s="104" t="s">
        <v>19</v>
      </c>
      <c r="F84" s="126"/>
      <c r="G84" s="126"/>
      <c r="H84" s="117">
        <f t="shared" si="15"/>
        <v>0</v>
      </c>
      <c r="I84" s="97"/>
    </row>
    <row r="85" spans="1:9" s="13" customFormat="1" ht="13.9" customHeight="1" x14ac:dyDescent="0.25">
      <c r="A85" s="101"/>
      <c r="B85" s="162" t="s">
        <v>664</v>
      </c>
      <c r="C85" s="115" t="s">
        <v>208</v>
      </c>
      <c r="D85" s="104">
        <v>21</v>
      </c>
      <c r="E85" s="104" t="s">
        <v>19</v>
      </c>
      <c r="F85" s="126"/>
      <c r="G85" s="126"/>
      <c r="H85" s="117">
        <f t="shared" si="15"/>
        <v>0</v>
      </c>
      <c r="I85" s="97"/>
    </row>
    <row r="86" spans="1:9" s="13" customFormat="1" ht="13.9" customHeight="1" x14ac:dyDescent="0.25">
      <c r="A86" s="101"/>
      <c r="B86" s="162" t="s">
        <v>665</v>
      </c>
      <c r="C86" s="115" t="s">
        <v>209</v>
      </c>
      <c r="D86" s="104">
        <v>9</v>
      </c>
      <c r="E86" s="104" t="s">
        <v>19</v>
      </c>
      <c r="F86" s="126"/>
      <c r="G86" s="126"/>
      <c r="H86" s="117">
        <f t="shared" si="15"/>
        <v>0</v>
      </c>
      <c r="I86" s="97"/>
    </row>
    <row r="87" spans="1:9" s="13" customFormat="1" ht="28.9" customHeight="1" x14ac:dyDescent="0.25">
      <c r="A87" s="101"/>
      <c r="B87" s="162" t="s">
        <v>666</v>
      </c>
      <c r="C87" s="115" t="s">
        <v>829</v>
      </c>
      <c r="D87" s="104">
        <v>9</v>
      </c>
      <c r="E87" s="93" t="s">
        <v>14</v>
      </c>
      <c r="F87" s="126"/>
      <c r="G87" s="126"/>
      <c r="H87" s="117">
        <f t="shared" ref="H87" si="26">SUM(F87:G87)*D87</f>
        <v>0</v>
      </c>
      <c r="I87" s="97"/>
    </row>
    <row r="88" spans="1:9" s="13" customFormat="1" ht="13.9" customHeight="1" x14ac:dyDescent="0.25">
      <c r="A88" s="101"/>
      <c r="B88" s="162" t="s">
        <v>830</v>
      </c>
      <c r="C88" s="115" t="s">
        <v>873</v>
      </c>
      <c r="D88" s="104">
        <v>2</v>
      </c>
      <c r="E88" s="93" t="s">
        <v>14</v>
      </c>
      <c r="F88" s="126"/>
      <c r="G88" s="126"/>
      <c r="H88" s="117">
        <f t="shared" ref="H88" si="27">SUM(F88:G88)*D88</f>
        <v>0</v>
      </c>
      <c r="I88" s="97"/>
    </row>
    <row r="89" spans="1:9" s="13" customFormat="1" ht="13.9" customHeight="1" x14ac:dyDescent="0.25">
      <c r="A89" s="18"/>
      <c r="B89" s="161">
        <v>9</v>
      </c>
      <c r="C89" s="305" t="s">
        <v>72</v>
      </c>
      <c r="D89" s="306"/>
      <c r="E89" s="306"/>
      <c r="F89" s="306"/>
      <c r="G89" s="306"/>
      <c r="H89" s="307"/>
      <c r="I89" s="97"/>
    </row>
    <row r="90" spans="1:9" s="13" customFormat="1" ht="13.9" customHeight="1" x14ac:dyDescent="0.25">
      <c r="A90" s="105"/>
      <c r="B90" s="163" t="s">
        <v>62</v>
      </c>
      <c r="C90" s="107" t="s">
        <v>733</v>
      </c>
      <c r="D90" s="135"/>
      <c r="E90" s="135"/>
      <c r="F90" s="199"/>
      <c r="G90" s="199"/>
      <c r="H90" s="200"/>
      <c r="I90" s="97"/>
    </row>
    <row r="91" spans="1:9" s="13" customFormat="1" ht="13.9" customHeight="1" x14ac:dyDescent="0.25">
      <c r="A91" s="105"/>
      <c r="B91" s="162" t="s">
        <v>667</v>
      </c>
      <c r="C91" s="115" t="s">
        <v>747</v>
      </c>
      <c r="D91" s="135"/>
      <c r="E91" s="135"/>
      <c r="F91" s="199"/>
      <c r="G91" s="199"/>
      <c r="H91" s="200"/>
      <c r="I91" s="97"/>
    </row>
    <row r="92" spans="1:9" s="13" customFormat="1" ht="28.15" customHeight="1" x14ac:dyDescent="0.25">
      <c r="A92" s="101"/>
      <c r="B92" s="162" t="s">
        <v>748</v>
      </c>
      <c r="C92" s="115" t="s">
        <v>926</v>
      </c>
      <c r="D92" s="104">
        <v>420</v>
      </c>
      <c r="E92" s="104" t="s">
        <v>19</v>
      </c>
      <c r="F92" s="126" t="s">
        <v>17</v>
      </c>
      <c r="G92" s="126"/>
      <c r="H92" s="117">
        <f t="shared" ref="H92" si="28">SUM(F92:G92)*D92</f>
        <v>0</v>
      </c>
      <c r="I92" s="97"/>
    </row>
    <row r="93" spans="1:9" s="13" customFormat="1" ht="43.15" customHeight="1" x14ac:dyDescent="0.25">
      <c r="A93" s="101"/>
      <c r="B93" s="162" t="s">
        <v>916</v>
      </c>
      <c r="C93" s="115" t="s">
        <v>927</v>
      </c>
      <c r="D93" s="104">
        <v>420</v>
      </c>
      <c r="E93" s="104" t="s">
        <v>19</v>
      </c>
      <c r="F93" s="126"/>
      <c r="G93" s="126"/>
      <c r="H93" s="117">
        <f t="shared" ref="H93" si="29">SUM(F93:G93)*D93</f>
        <v>0</v>
      </c>
      <c r="I93" s="97"/>
    </row>
    <row r="94" spans="1:9" s="13" customFormat="1" ht="13.9" customHeight="1" x14ac:dyDescent="0.25">
      <c r="A94" s="101"/>
      <c r="B94" s="162" t="s">
        <v>735</v>
      </c>
      <c r="C94" s="115" t="s">
        <v>929</v>
      </c>
      <c r="D94" s="104"/>
      <c r="E94" s="104"/>
      <c r="F94" s="126"/>
      <c r="G94" s="126"/>
      <c r="H94" s="117"/>
      <c r="I94" s="97"/>
    </row>
    <row r="95" spans="1:9" s="13" customFormat="1" ht="13.9" customHeight="1" x14ac:dyDescent="0.25">
      <c r="A95" s="101"/>
      <c r="B95" s="162" t="s">
        <v>736</v>
      </c>
      <c r="C95" s="115" t="s">
        <v>737</v>
      </c>
      <c r="D95" s="104">
        <v>100</v>
      </c>
      <c r="E95" s="104" t="s">
        <v>19</v>
      </c>
      <c r="F95" s="126"/>
      <c r="G95" s="126"/>
      <c r="H95" s="117">
        <f t="shared" ref="H95:H100" si="30">SUM(F95:G95)*D95</f>
        <v>0</v>
      </c>
      <c r="I95" s="97"/>
    </row>
    <row r="96" spans="1:9" s="13" customFormat="1" ht="13.9" customHeight="1" x14ac:dyDescent="0.25">
      <c r="A96" s="101"/>
      <c r="B96" s="162" t="s">
        <v>742</v>
      </c>
      <c r="C96" s="115" t="s">
        <v>738</v>
      </c>
      <c r="D96" s="104">
        <v>100</v>
      </c>
      <c r="E96" s="104" t="s">
        <v>19</v>
      </c>
      <c r="F96" s="126"/>
      <c r="G96" s="126"/>
      <c r="H96" s="117">
        <f t="shared" si="30"/>
        <v>0</v>
      </c>
      <c r="I96" s="97"/>
    </row>
    <row r="97" spans="1:9" s="14" customFormat="1" ht="13.9" customHeight="1" x14ac:dyDescent="0.25">
      <c r="A97" s="101"/>
      <c r="B97" s="162" t="s">
        <v>743</v>
      </c>
      <c r="C97" s="115" t="s">
        <v>739</v>
      </c>
      <c r="D97" s="104">
        <v>160</v>
      </c>
      <c r="E97" s="104" t="s">
        <v>19</v>
      </c>
      <c r="F97" s="126"/>
      <c r="G97" s="126"/>
      <c r="H97" s="117">
        <f t="shared" si="30"/>
        <v>0</v>
      </c>
      <c r="I97" s="137"/>
    </row>
    <row r="98" spans="1:9" s="109" customFormat="1" ht="13.9" customHeight="1" x14ac:dyDescent="0.25">
      <c r="A98" s="101"/>
      <c r="B98" s="162" t="s">
        <v>744</v>
      </c>
      <c r="C98" s="115" t="s">
        <v>740</v>
      </c>
      <c r="D98" s="104">
        <v>40</v>
      </c>
      <c r="E98" s="104" t="s">
        <v>19</v>
      </c>
      <c r="F98" s="126"/>
      <c r="G98" s="126"/>
      <c r="H98" s="117">
        <f t="shared" si="30"/>
        <v>0</v>
      </c>
      <c r="I98" s="108"/>
    </row>
    <row r="99" spans="1:9" s="13" customFormat="1" ht="13.9" customHeight="1" x14ac:dyDescent="0.25">
      <c r="A99" s="101"/>
      <c r="B99" s="162" t="s">
        <v>745</v>
      </c>
      <c r="C99" s="115" t="s">
        <v>741</v>
      </c>
      <c r="D99" s="104">
        <v>40</v>
      </c>
      <c r="E99" s="104" t="s">
        <v>19</v>
      </c>
      <c r="F99" s="126"/>
      <c r="G99" s="126"/>
      <c r="H99" s="117">
        <f t="shared" si="30"/>
        <v>0</v>
      </c>
      <c r="I99" s="97"/>
    </row>
    <row r="100" spans="1:9" s="13" customFormat="1" ht="13.9" customHeight="1" x14ac:dyDescent="0.25">
      <c r="A100" s="101"/>
      <c r="B100" s="162" t="s">
        <v>746</v>
      </c>
      <c r="C100" s="115" t="s">
        <v>928</v>
      </c>
      <c r="D100" s="104">
        <v>100</v>
      </c>
      <c r="E100" s="104" t="s">
        <v>19</v>
      </c>
      <c r="F100" s="126"/>
      <c r="G100" s="126"/>
      <c r="H100" s="117">
        <f t="shared" si="30"/>
        <v>0</v>
      </c>
      <c r="I100" s="97"/>
    </row>
    <row r="101" spans="1:9" s="13" customFormat="1" ht="13.9" customHeight="1" x14ac:dyDescent="0.25">
      <c r="A101" s="101"/>
      <c r="B101" s="162" t="s">
        <v>877</v>
      </c>
      <c r="C101" s="115" t="s">
        <v>930</v>
      </c>
      <c r="D101" s="104">
        <v>100</v>
      </c>
      <c r="E101" s="104" t="s">
        <v>19</v>
      </c>
      <c r="F101" s="126"/>
      <c r="G101" s="126"/>
      <c r="H101" s="117">
        <f t="shared" ref="H101" si="31">SUM(F101:G101)*D101</f>
        <v>0</v>
      </c>
      <c r="I101" s="97"/>
    </row>
    <row r="102" spans="1:9" s="13" customFormat="1" ht="13.9" customHeight="1" x14ac:dyDescent="0.25">
      <c r="A102" s="105"/>
      <c r="B102" s="163" t="s">
        <v>63</v>
      </c>
      <c r="C102" s="107" t="s">
        <v>668</v>
      </c>
      <c r="D102" s="135"/>
      <c r="E102" s="135"/>
      <c r="F102" s="199"/>
      <c r="G102" s="199"/>
      <c r="H102" s="200"/>
      <c r="I102" s="97"/>
    </row>
    <row r="103" spans="1:9" s="13" customFormat="1" ht="13.9" customHeight="1" x14ac:dyDescent="0.25">
      <c r="A103" s="105"/>
      <c r="B103" s="162" t="s">
        <v>669</v>
      </c>
      <c r="C103" s="115" t="s">
        <v>590</v>
      </c>
      <c r="D103" s="104">
        <v>1</v>
      </c>
      <c r="E103" s="104" t="s">
        <v>14</v>
      </c>
      <c r="F103" s="126"/>
      <c r="G103" s="126"/>
      <c r="H103" s="117">
        <f t="shared" ref="H103" si="32">SUM(F103:G103)*D103</f>
        <v>0</v>
      </c>
      <c r="I103" s="97"/>
    </row>
    <row r="104" spans="1:9" s="13" customFormat="1" ht="13.9" customHeight="1" x14ac:dyDescent="0.25">
      <c r="A104" s="101"/>
      <c r="B104" s="162" t="s">
        <v>670</v>
      </c>
      <c r="C104" s="115" t="s">
        <v>591</v>
      </c>
      <c r="D104" s="104">
        <v>1</v>
      </c>
      <c r="E104" s="104" t="s">
        <v>14</v>
      </c>
      <c r="F104" s="126"/>
      <c r="G104" s="126"/>
      <c r="H104" s="117">
        <f t="shared" ref="H104" si="33">SUM(F104:G104)*D104</f>
        <v>0</v>
      </c>
      <c r="I104" s="97"/>
    </row>
    <row r="105" spans="1:9" ht="13.9" customHeight="1" x14ac:dyDescent="0.25">
      <c r="A105" s="105"/>
      <c r="B105" s="163" t="s">
        <v>64</v>
      </c>
      <c r="C105" s="107" t="s">
        <v>215</v>
      </c>
      <c r="D105" s="135"/>
      <c r="E105" s="135"/>
      <c r="F105" s="199"/>
      <c r="G105" s="199"/>
      <c r="H105" s="200"/>
    </row>
    <row r="106" spans="1:9" s="109" customFormat="1" ht="13.9" customHeight="1" x14ac:dyDescent="0.25">
      <c r="A106" s="101"/>
      <c r="B106" s="164" t="s">
        <v>671</v>
      </c>
      <c r="C106" s="115" t="s">
        <v>216</v>
      </c>
      <c r="D106" s="104">
        <v>39</v>
      </c>
      <c r="E106" s="104" t="s">
        <v>14</v>
      </c>
      <c r="F106" s="126"/>
      <c r="G106" s="138" t="s">
        <v>17</v>
      </c>
      <c r="H106" s="117">
        <f>F106*D106</f>
        <v>0</v>
      </c>
      <c r="I106" s="108"/>
    </row>
    <row r="107" spans="1:9" s="13" customFormat="1" ht="13.9" customHeight="1" x14ac:dyDescent="0.25">
      <c r="A107" s="101"/>
      <c r="B107" s="164" t="s">
        <v>672</v>
      </c>
      <c r="C107" s="115" t="s">
        <v>217</v>
      </c>
      <c r="D107" s="104">
        <v>9</v>
      </c>
      <c r="E107" s="104" t="s">
        <v>14</v>
      </c>
      <c r="F107" s="126"/>
      <c r="G107" s="138" t="s">
        <v>17</v>
      </c>
      <c r="H107" s="117">
        <f>F107*D107</f>
        <v>0</v>
      </c>
      <c r="I107" s="97"/>
    </row>
    <row r="108" spans="1:9" s="13" customFormat="1" ht="13.9" customHeight="1" x14ac:dyDescent="0.25">
      <c r="A108" s="101"/>
      <c r="B108" s="164" t="s">
        <v>673</v>
      </c>
      <c r="C108" s="115" t="s">
        <v>218</v>
      </c>
      <c r="D108" s="104">
        <v>10</v>
      </c>
      <c r="E108" s="104" t="s">
        <v>14</v>
      </c>
      <c r="F108" s="126"/>
      <c r="G108" s="138" t="s">
        <v>17</v>
      </c>
      <c r="H108" s="117">
        <f>F108*D108</f>
        <v>0</v>
      </c>
      <c r="I108" s="97"/>
    </row>
    <row r="109" spans="1:9" s="13" customFormat="1" ht="13.9" customHeight="1" x14ac:dyDescent="0.25">
      <c r="A109" s="101"/>
      <c r="B109" s="164" t="s">
        <v>674</v>
      </c>
      <c r="C109" s="115" t="s">
        <v>219</v>
      </c>
      <c r="D109" s="127">
        <v>4</v>
      </c>
      <c r="E109" s="127" t="s">
        <v>14</v>
      </c>
      <c r="F109" s="193"/>
      <c r="G109" s="138" t="s">
        <v>17</v>
      </c>
      <c r="H109" s="117">
        <f>F109*D109</f>
        <v>0</v>
      </c>
      <c r="I109" s="97"/>
    </row>
    <row r="110" spans="1:9" s="13" customFormat="1" ht="13.9" customHeight="1" x14ac:dyDescent="0.25">
      <c r="A110" s="101"/>
      <c r="B110" s="164" t="s">
        <v>675</v>
      </c>
      <c r="C110" s="115" t="s">
        <v>220</v>
      </c>
      <c r="D110" s="127">
        <v>2</v>
      </c>
      <c r="E110" s="127" t="s">
        <v>14</v>
      </c>
      <c r="F110" s="193"/>
      <c r="G110" s="138" t="s">
        <v>17</v>
      </c>
      <c r="H110" s="117">
        <f>F110*D110</f>
        <v>0</v>
      </c>
      <c r="I110" s="97"/>
    </row>
    <row r="111" spans="1:9" s="13" customFormat="1" ht="27.6" customHeight="1" x14ac:dyDescent="0.25">
      <c r="A111" s="101"/>
      <c r="B111" s="162" t="s">
        <v>65</v>
      </c>
      <c r="C111" s="115" t="s">
        <v>210</v>
      </c>
      <c r="D111" s="104">
        <v>1</v>
      </c>
      <c r="E111" s="104" t="s">
        <v>14</v>
      </c>
      <c r="F111" s="126"/>
      <c r="G111" s="126"/>
      <c r="H111" s="117">
        <f t="shared" si="15"/>
        <v>0</v>
      </c>
      <c r="I111" s="97"/>
    </row>
    <row r="112" spans="1:9" s="13" customFormat="1" ht="13.9" customHeight="1" x14ac:dyDescent="0.25">
      <c r="A112" s="18"/>
      <c r="B112" s="161">
        <v>10</v>
      </c>
      <c r="C112" s="285" t="s">
        <v>74</v>
      </c>
      <c r="D112" s="285"/>
      <c r="E112" s="285"/>
      <c r="F112" s="285"/>
      <c r="G112" s="285"/>
      <c r="H112" s="286"/>
      <c r="I112" s="97"/>
    </row>
    <row r="113" spans="1:9" s="13" customFormat="1" ht="13.9" customHeight="1" x14ac:dyDescent="0.25">
      <c r="A113" s="134"/>
      <c r="B113" s="165" t="s">
        <v>676</v>
      </c>
      <c r="C113" s="107" t="s">
        <v>161</v>
      </c>
      <c r="D113" s="135"/>
      <c r="E113" s="135"/>
      <c r="F113" s="199"/>
      <c r="G113" s="199"/>
      <c r="H113" s="200"/>
      <c r="I113" s="97"/>
    </row>
    <row r="114" spans="1:9" s="13" customFormat="1" ht="13.9" customHeight="1" x14ac:dyDescent="0.25">
      <c r="A114" s="136"/>
      <c r="B114" s="164" t="s">
        <v>677</v>
      </c>
      <c r="C114" s="115" t="s">
        <v>222</v>
      </c>
      <c r="D114" s="127">
        <v>1</v>
      </c>
      <c r="E114" s="127" t="s">
        <v>14</v>
      </c>
      <c r="F114" s="193"/>
      <c r="G114" s="193"/>
      <c r="H114" s="117">
        <f t="shared" ref="H114:H121" si="34">SUM(F114:G114)*D114</f>
        <v>0</v>
      </c>
      <c r="I114" s="97"/>
    </row>
    <row r="115" spans="1:9" s="109" customFormat="1" ht="13.9" customHeight="1" x14ac:dyDescent="0.25">
      <c r="A115" s="136"/>
      <c r="B115" s="164" t="s">
        <v>678</v>
      </c>
      <c r="C115" s="115" t="s">
        <v>223</v>
      </c>
      <c r="D115" s="127">
        <v>1</v>
      </c>
      <c r="E115" s="127" t="s">
        <v>14</v>
      </c>
      <c r="F115" s="193"/>
      <c r="G115" s="193"/>
      <c r="H115" s="117">
        <f t="shared" si="34"/>
        <v>0</v>
      </c>
      <c r="I115" s="108"/>
    </row>
    <row r="116" spans="1:9" s="109" customFormat="1" ht="13.9" customHeight="1" x14ac:dyDescent="0.25">
      <c r="A116" s="136"/>
      <c r="B116" s="164" t="s">
        <v>679</v>
      </c>
      <c r="C116" s="115" t="s">
        <v>592</v>
      </c>
      <c r="D116" s="127">
        <v>1</v>
      </c>
      <c r="E116" s="127" t="s">
        <v>19</v>
      </c>
      <c r="F116" s="193"/>
      <c r="G116" s="193"/>
      <c r="H116" s="117">
        <f t="shared" si="34"/>
        <v>0</v>
      </c>
      <c r="I116" s="108"/>
    </row>
    <row r="117" spans="1:9" s="109" customFormat="1" ht="13.9" customHeight="1" x14ac:dyDescent="0.25">
      <c r="A117" s="136"/>
      <c r="B117" s="164" t="s">
        <v>680</v>
      </c>
      <c r="C117" s="115" t="s">
        <v>224</v>
      </c>
      <c r="D117" s="127">
        <v>2</v>
      </c>
      <c r="E117" s="127" t="s">
        <v>14</v>
      </c>
      <c r="F117" s="193"/>
      <c r="G117" s="193"/>
      <c r="H117" s="117">
        <f t="shared" si="34"/>
        <v>0</v>
      </c>
      <c r="I117" s="108"/>
    </row>
    <row r="118" spans="1:9" s="109" customFormat="1" ht="13.9" customHeight="1" x14ac:dyDescent="0.25">
      <c r="A118" s="136"/>
      <c r="B118" s="164" t="s">
        <v>681</v>
      </c>
      <c r="C118" s="115" t="s">
        <v>225</v>
      </c>
      <c r="D118" s="127">
        <v>1</v>
      </c>
      <c r="E118" s="127" t="s">
        <v>14</v>
      </c>
      <c r="F118" s="193"/>
      <c r="G118" s="193"/>
      <c r="H118" s="117">
        <f t="shared" si="34"/>
        <v>0</v>
      </c>
      <c r="I118" s="108"/>
    </row>
    <row r="119" spans="1:9" s="109" customFormat="1" ht="13.9" customHeight="1" x14ac:dyDescent="0.25">
      <c r="A119" s="136"/>
      <c r="B119" s="164" t="s">
        <v>682</v>
      </c>
      <c r="C119" s="115" t="s">
        <v>77</v>
      </c>
      <c r="D119" s="127">
        <v>1</v>
      </c>
      <c r="E119" s="127" t="s">
        <v>14</v>
      </c>
      <c r="F119" s="193"/>
      <c r="G119" s="193"/>
      <c r="H119" s="117">
        <f t="shared" si="34"/>
        <v>0</v>
      </c>
      <c r="I119" s="108"/>
    </row>
    <row r="120" spans="1:9" s="109" customFormat="1" ht="28.15" customHeight="1" x14ac:dyDescent="0.25">
      <c r="A120" s="136"/>
      <c r="B120" s="164" t="s">
        <v>683</v>
      </c>
      <c r="C120" s="115" t="s">
        <v>226</v>
      </c>
      <c r="D120" s="127">
        <v>1</v>
      </c>
      <c r="E120" s="127" t="s">
        <v>14</v>
      </c>
      <c r="F120" s="193"/>
      <c r="G120" s="193"/>
      <c r="H120" s="117">
        <f t="shared" si="34"/>
        <v>0</v>
      </c>
      <c r="I120" s="108"/>
    </row>
    <row r="121" spans="1:9" s="109" customFormat="1" ht="27" customHeight="1" x14ac:dyDescent="0.25">
      <c r="A121" s="136"/>
      <c r="B121" s="164" t="s">
        <v>684</v>
      </c>
      <c r="C121" s="115" t="s">
        <v>593</v>
      </c>
      <c r="D121" s="127">
        <v>1</v>
      </c>
      <c r="E121" s="127" t="s">
        <v>14</v>
      </c>
      <c r="F121" s="193"/>
      <c r="G121" s="193"/>
      <c r="H121" s="117">
        <f t="shared" si="34"/>
        <v>0</v>
      </c>
      <c r="I121" s="108"/>
    </row>
    <row r="122" spans="1:9" s="13" customFormat="1" ht="13.9" customHeight="1" x14ac:dyDescent="0.25">
      <c r="A122" s="134"/>
      <c r="B122" s="165" t="s">
        <v>685</v>
      </c>
      <c r="C122" s="107" t="s">
        <v>227</v>
      </c>
      <c r="D122" s="135"/>
      <c r="E122" s="135"/>
      <c r="F122" s="199"/>
      <c r="G122" s="199"/>
      <c r="H122" s="200"/>
      <c r="I122" s="97"/>
    </row>
    <row r="123" spans="1:9" s="13" customFormat="1" ht="13.9" customHeight="1" x14ac:dyDescent="0.25">
      <c r="A123" s="134"/>
      <c r="B123" s="162" t="s">
        <v>686</v>
      </c>
      <c r="C123" s="115" t="s">
        <v>729</v>
      </c>
      <c r="D123" s="135"/>
      <c r="E123" s="135"/>
      <c r="F123" s="199"/>
      <c r="G123" s="199"/>
      <c r="H123" s="200"/>
      <c r="I123" s="97"/>
    </row>
    <row r="124" spans="1:9" s="13" customFormat="1" ht="13.9" customHeight="1" x14ac:dyDescent="0.25">
      <c r="A124" s="134"/>
      <c r="B124" s="162" t="s">
        <v>721</v>
      </c>
      <c r="C124" s="115" t="s">
        <v>725</v>
      </c>
      <c r="D124" s="127">
        <v>1</v>
      </c>
      <c r="E124" s="127" t="s">
        <v>19</v>
      </c>
      <c r="F124" s="193"/>
      <c r="G124" s="193"/>
      <c r="H124" s="117">
        <f t="shared" ref="H124:H129" si="35">SUM(F124:G124)*D124</f>
        <v>0</v>
      </c>
      <c r="I124" s="97"/>
    </row>
    <row r="125" spans="1:9" s="13" customFormat="1" ht="13.9" customHeight="1" x14ac:dyDescent="0.25">
      <c r="A125" s="134"/>
      <c r="B125" s="162" t="s">
        <v>722</v>
      </c>
      <c r="C125" s="115" t="s">
        <v>726</v>
      </c>
      <c r="D125" s="127">
        <v>1</v>
      </c>
      <c r="E125" s="127" t="s">
        <v>19</v>
      </c>
      <c r="F125" s="193"/>
      <c r="G125" s="193"/>
      <c r="H125" s="117">
        <f t="shared" si="35"/>
        <v>0</v>
      </c>
      <c r="I125" s="97"/>
    </row>
    <row r="126" spans="1:9" s="13" customFormat="1" ht="13.9" customHeight="1" x14ac:dyDescent="0.25">
      <c r="A126" s="134"/>
      <c r="B126" s="162" t="s">
        <v>723</v>
      </c>
      <c r="C126" s="115" t="s">
        <v>727</v>
      </c>
      <c r="D126" s="127">
        <v>1.5</v>
      </c>
      <c r="E126" s="127" t="s">
        <v>19</v>
      </c>
      <c r="F126" s="193"/>
      <c r="G126" s="193"/>
      <c r="H126" s="117">
        <f t="shared" si="35"/>
        <v>0</v>
      </c>
      <c r="I126" s="97"/>
    </row>
    <row r="127" spans="1:9" s="13" customFormat="1" ht="13.9" customHeight="1" x14ac:dyDescent="0.25">
      <c r="A127" s="134"/>
      <c r="B127" s="162" t="s">
        <v>724</v>
      </c>
      <c r="C127" s="115" t="s">
        <v>728</v>
      </c>
      <c r="D127" s="127">
        <v>1.5</v>
      </c>
      <c r="E127" s="127" t="s">
        <v>19</v>
      </c>
      <c r="F127" s="193"/>
      <c r="G127" s="193"/>
      <c r="H127" s="117">
        <f t="shared" si="35"/>
        <v>0</v>
      </c>
      <c r="I127" s="97"/>
    </row>
    <row r="128" spans="1:9" s="13" customFormat="1" ht="13.9" customHeight="1" x14ac:dyDescent="0.25">
      <c r="A128" s="134"/>
      <c r="B128" s="162" t="s">
        <v>730</v>
      </c>
      <c r="C128" s="115" t="s">
        <v>731</v>
      </c>
      <c r="D128" s="127">
        <v>1</v>
      </c>
      <c r="E128" s="127" t="s">
        <v>19</v>
      </c>
      <c r="F128" s="193"/>
      <c r="G128" s="193"/>
      <c r="H128" s="117">
        <f t="shared" si="35"/>
        <v>0</v>
      </c>
      <c r="I128" s="97"/>
    </row>
    <row r="129" spans="1:9" s="13" customFormat="1" ht="13.9" customHeight="1" x14ac:dyDescent="0.25">
      <c r="A129" s="101"/>
      <c r="B129" s="162" t="s">
        <v>686</v>
      </c>
      <c r="C129" s="115" t="s">
        <v>75</v>
      </c>
      <c r="D129" s="104">
        <v>6</v>
      </c>
      <c r="E129" s="104" t="s">
        <v>14</v>
      </c>
      <c r="F129" s="126"/>
      <c r="G129" s="126"/>
      <c r="H129" s="117">
        <f t="shared" si="35"/>
        <v>0</v>
      </c>
      <c r="I129" s="97"/>
    </row>
    <row r="130" spans="1:9" s="13" customFormat="1" ht="13.9" customHeight="1" x14ac:dyDescent="0.25">
      <c r="A130" s="101"/>
      <c r="B130" s="162" t="s">
        <v>687</v>
      </c>
      <c r="C130" s="115" t="s">
        <v>76</v>
      </c>
      <c r="D130" s="104">
        <v>10</v>
      </c>
      <c r="E130" s="104" t="s">
        <v>14</v>
      </c>
      <c r="F130" s="126"/>
      <c r="G130" s="126"/>
      <c r="H130" s="117">
        <f t="shared" si="15"/>
        <v>0</v>
      </c>
      <c r="I130" s="97"/>
    </row>
    <row r="131" spans="1:9" s="13" customFormat="1" ht="13.9" customHeight="1" x14ac:dyDescent="0.25">
      <c r="A131" s="101"/>
      <c r="B131" s="162" t="s">
        <v>688</v>
      </c>
      <c r="C131" s="115" t="s">
        <v>77</v>
      </c>
      <c r="D131" s="104">
        <v>6</v>
      </c>
      <c r="E131" s="104" t="s">
        <v>14</v>
      </c>
      <c r="F131" s="126"/>
      <c r="G131" s="126"/>
      <c r="H131" s="117">
        <f t="shared" si="15"/>
        <v>0</v>
      </c>
      <c r="I131" s="97"/>
    </row>
    <row r="132" spans="1:9" s="13" customFormat="1" ht="13.9" customHeight="1" x14ac:dyDescent="0.25">
      <c r="A132" s="101"/>
      <c r="B132" s="162" t="s">
        <v>689</v>
      </c>
      <c r="C132" s="115" t="s">
        <v>716</v>
      </c>
      <c r="D132" s="104">
        <v>10</v>
      </c>
      <c r="E132" s="104" t="s">
        <v>14</v>
      </c>
      <c r="F132" s="126"/>
      <c r="G132" s="126"/>
      <c r="H132" s="117">
        <f t="shared" si="15"/>
        <v>0</v>
      </c>
      <c r="I132" s="97"/>
    </row>
    <row r="133" spans="1:9" s="13" customFormat="1" ht="13.9" customHeight="1" x14ac:dyDescent="0.25">
      <c r="A133" s="101"/>
      <c r="B133" s="162" t="s">
        <v>690</v>
      </c>
      <c r="C133" s="115" t="s">
        <v>874</v>
      </c>
      <c r="D133" s="104">
        <v>4</v>
      </c>
      <c r="E133" s="104" t="s">
        <v>14</v>
      </c>
      <c r="F133" s="126"/>
      <c r="G133" s="126"/>
      <c r="H133" s="117">
        <f t="shared" si="15"/>
        <v>0</v>
      </c>
      <c r="I133" s="97"/>
    </row>
    <row r="134" spans="1:9" s="13" customFormat="1" ht="13.9" customHeight="1" x14ac:dyDescent="0.25">
      <c r="A134" s="101"/>
      <c r="B134" s="162" t="s">
        <v>691</v>
      </c>
      <c r="C134" s="115" t="s">
        <v>720</v>
      </c>
      <c r="D134" s="104">
        <v>6</v>
      </c>
      <c r="E134" s="104" t="s">
        <v>14</v>
      </c>
      <c r="F134" s="126"/>
      <c r="G134" s="126"/>
      <c r="H134" s="117">
        <f t="shared" si="15"/>
        <v>0</v>
      </c>
      <c r="I134" s="97"/>
    </row>
    <row r="135" spans="1:9" s="13" customFormat="1" ht="13.9" customHeight="1" x14ac:dyDescent="0.25">
      <c r="A135" s="101"/>
      <c r="B135" s="162" t="s">
        <v>692</v>
      </c>
      <c r="C135" s="115" t="s">
        <v>719</v>
      </c>
      <c r="D135" s="104">
        <v>6</v>
      </c>
      <c r="E135" s="104" t="s">
        <v>14</v>
      </c>
      <c r="F135" s="126"/>
      <c r="G135" s="126"/>
      <c r="H135" s="117">
        <f t="shared" si="15"/>
        <v>0</v>
      </c>
      <c r="I135" s="97"/>
    </row>
    <row r="136" spans="1:9" ht="13.9" customHeight="1" x14ac:dyDescent="0.25">
      <c r="A136" s="101"/>
      <c r="B136" s="162" t="s">
        <v>693</v>
      </c>
      <c r="C136" s="115" t="s">
        <v>78</v>
      </c>
      <c r="D136" s="104"/>
      <c r="E136" s="104"/>
      <c r="F136" s="194"/>
      <c r="G136" s="194"/>
      <c r="H136" s="117"/>
    </row>
    <row r="137" spans="1:9" ht="13.9" customHeight="1" x14ac:dyDescent="0.25">
      <c r="A137" s="101"/>
      <c r="B137" s="162" t="s">
        <v>694</v>
      </c>
      <c r="C137" s="115" t="s">
        <v>211</v>
      </c>
      <c r="D137" s="104">
        <v>10</v>
      </c>
      <c r="E137" s="104" t="s">
        <v>14</v>
      </c>
      <c r="F137" s="126"/>
      <c r="G137" s="126"/>
      <c r="H137" s="117">
        <f t="shared" si="15"/>
        <v>0</v>
      </c>
    </row>
    <row r="138" spans="1:9" ht="13.9" customHeight="1" x14ac:dyDescent="0.25">
      <c r="A138" s="101"/>
      <c r="B138" s="162" t="s">
        <v>695</v>
      </c>
      <c r="C138" s="115" t="s">
        <v>79</v>
      </c>
      <c r="D138" s="104"/>
      <c r="E138" s="104"/>
      <c r="F138" s="194"/>
      <c r="G138" s="194"/>
      <c r="H138" s="117"/>
    </row>
    <row r="139" spans="1:9" s="13" customFormat="1" ht="13.9" customHeight="1" x14ac:dyDescent="0.25">
      <c r="A139" s="101"/>
      <c r="B139" s="162" t="s">
        <v>696</v>
      </c>
      <c r="C139" s="115" t="s">
        <v>212</v>
      </c>
      <c r="D139" s="104">
        <v>8</v>
      </c>
      <c r="E139" s="104" t="s">
        <v>14</v>
      </c>
      <c r="F139" s="126"/>
      <c r="G139" s="126"/>
      <c r="H139" s="117">
        <f t="shared" si="15"/>
        <v>0</v>
      </c>
      <c r="I139" s="97"/>
    </row>
    <row r="140" spans="1:9" s="13" customFormat="1" ht="13.9" customHeight="1" x14ac:dyDescent="0.25">
      <c r="A140" s="101"/>
      <c r="B140" s="162" t="s">
        <v>697</v>
      </c>
      <c r="C140" s="115" t="s">
        <v>718</v>
      </c>
      <c r="D140" s="104">
        <v>2</v>
      </c>
      <c r="E140" s="104" t="s">
        <v>14</v>
      </c>
      <c r="F140" s="126"/>
      <c r="G140" s="126"/>
      <c r="H140" s="117">
        <f t="shared" si="15"/>
        <v>0</v>
      </c>
      <c r="I140" s="97"/>
    </row>
    <row r="141" spans="1:9" s="109" customFormat="1" ht="13.9" customHeight="1" x14ac:dyDescent="0.25">
      <c r="A141" s="101"/>
      <c r="B141" s="162" t="s">
        <v>698</v>
      </c>
      <c r="C141" s="115" t="s">
        <v>213</v>
      </c>
      <c r="D141" s="104">
        <v>8</v>
      </c>
      <c r="E141" s="104" t="s">
        <v>14</v>
      </c>
      <c r="F141" s="126"/>
      <c r="G141" s="126"/>
      <c r="H141" s="117">
        <f t="shared" si="15"/>
        <v>0</v>
      </c>
      <c r="I141" s="108"/>
    </row>
    <row r="142" spans="1:9" s="13" customFormat="1" ht="29.45" customHeight="1" thickBot="1" x14ac:dyDescent="0.3">
      <c r="A142" s="101"/>
      <c r="B142" s="162" t="s">
        <v>717</v>
      </c>
      <c r="C142" s="115" t="s">
        <v>922</v>
      </c>
      <c r="D142" s="104">
        <v>2</v>
      </c>
      <c r="E142" s="104" t="s">
        <v>14</v>
      </c>
      <c r="F142" s="126"/>
      <c r="G142" s="126"/>
      <c r="H142" s="117">
        <f t="shared" si="15"/>
        <v>0</v>
      </c>
      <c r="I142" s="97"/>
    </row>
    <row r="143" spans="1:9" s="13" customFormat="1" ht="13.9" customHeight="1" thickBot="1" x14ac:dyDescent="0.3">
      <c r="A143" s="20"/>
      <c r="B143" s="166"/>
      <c r="C143" s="12" t="s">
        <v>80</v>
      </c>
      <c r="D143" s="189"/>
      <c r="E143" s="189"/>
      <c r="F143" s="201">
        <f>SUMPRODUCT(D15:D142,F15:F142)</f>
        <v>0</v>
      </c>
      <c r="G143" s="201">
        <f>SUMPRODUCT(D15:D142,G15:G142)</f>
        <v>0</v>
      </c>
      <c r="H143" s="202">
        <f>SUM(H15:H142)</f>
        <v>0</v>
      </c>
      <c r="I143" s="97"/>
    </row>
    <row r="144" spans="1:9" s="13" customFormat="1" ht="13.9" customHeight="1" x14ac:dyDescent="0.25">
      <c r="A144" s="16"/>
      <c r="B144" s="159" t="s">
        <v>81</v>
      </c>
      <c r="C144" s="223" t="s">
        <v>82</v>
      </c>
      <c r="D144" s="17"/>
      <c r="E144" s="17"/>
      <c r="F144" s="191"/>
      <c r="G144" s="191"/>
      <c r="H144" s="192"/>
      <c r="I144" s="97"/>
    </row>
    <row r="145" spans="1:9" s="13" customFormat="1" ht="13.9" customHeight="1" x14ac:dyDescent="0.25">
      <c r="A145" s="19"/>
      <c r="B145" s="161">
        <v>1</v>
      </c>
      <c r="C145" s="285" t="s">
        <v>83</v>
      </c>
      <c r="D145" s="285"/>
      <c r="E145" s="285"/>
      <c r="F145" s="285"/>
      <c r="G145" s="285"/>
      <c r="H145" s="286"/>
      <c r="I145" s="97"/>
    </row>
    <row r="146" spans="1:9" s="13" customFormat="1" ht="13.9" customHeight="1" x14ac:dyDescent="0.25">
      <c r="A146" s="101"/>
      <c r="B146" s="162" t="s">
        <v>16</v>
      </c>
      <c r="C146" s="115" t="s">
        <v>84</v>
      </c>
      <c r="D146" s="104">
        <v>59</v>
      </c>
      <c r="E146" s="104" t="s">
        <v>19</v>
      </c>
      <c r="F146" s="126"/>
      <c r="G146" s="126"/>
      <c r="H146" s="117">
        <f t="shared" ref="H146:H157" si="36">SUM(F146:G146)*D146</f>
        <v>0</v>
      </c>
      <c r="I146" s="97"/>
    </row>
    <row r="147" spans="1:9" s="13" customFormat="1" ht="13.9" customHeight="1" x14ac:dyDescent="0.25">
      <c r="A147" s="101"/>
      <c r="B147" s="162" t="s">
        <v>18</v>
      </c>
      <c r="C147" s="115" t="s">
        <v>595</v>
      </c>
      <c r="D147" s="133">
        <v>53</v>
      </c>
      <c r="E147" s="104" t="s">
        <v>19</v>
      </c>
      <c r="F147" s="126"/>
      <c r="G147" s="126"/>
      <c r="H147" s="117">
        <f t="shared" si="36"/>
        <v>0</v>
      </c>
      <c r="I147" s="97"/>
    </row>
    <row r="148" spans="1:9" s="13" customFormat="1" ht="13.9" customHeight="1" x14ac:dyDescent="0.25">
      <c r="A148" s="105"/>
      <c r="B148" s="163" t="s">
        <v>18</v>
      </c>
      <c r="C148" s="107" t="s">
        <v>206</v>
      </c>
      <c r="D148" s="112"/>
      <c r="E148" s="112"/>
      <c r="F148" s="203"/>
      <c r="G148" s="203"/>
      <c r="H148" s="196"/>
      <c r="I148" s="97"/>
    </row>
    <row r="149" spans="1:9" ht="13.9" customHeight="1" x14ac:dyDescent="0.25">
      <c r="A149" s="101"/>
      <c r="B149" s="162" t="s">
        <v>138</v>
      </c>
      <c r="C149" s="115" t="s">
        <v>522</v>
      </c>
      <c r="D149" s="104">
        <v>1</v>
      </c>
      <c r="E149" s="104" t="s">
        <v>14</v>
      </c>
      <c r="F149" s="126"/>
      <c r="G149" s="126"/>
      <c r="H149" s="117">
        <f t="shared" si="36"/>
        <v>0</v>
      </c>
    </row>
    <row r="150" spans="1:9" s="13" customFormat="1" ht="13.9" customHeight="1" x14ac:dyDescent="0.25">
      <c r="A150" s="101"/>
      <c r="B150" s="162" t="s">
        <v>140</v>
      </c>
      <c r="C150" s="115" t="s">
        <v>521</v>
      </c>
      <c r="D150" s="104">
        <v>1</v>
      </c>
      <c r="E150" s="104" t="s">
        <v>14</v>
      </c>
      <c r="F150" s="126"/>
      <c r="G150" s="126"/>
      <c r="H150" s="117">
        <f t="shared" si="36"/>
        <v>0</v>
      </c>
      <c r="I150" s="97"/>
    </row>
    <row r="151" spans="1:9" ht="13.9" customHeight="1" x14ac:dyDescent="0.25">
      <c r="A151" s="101"/>
      <c r="B151" s="162" t="s">
        <v>20</v>
      </c>
      <c r="C151" s="115" t="s">
        <v>180</v>
      </c>
      <c r="D151" s="104">
        <v>8</v>
      </c>
      <c r="E151" s="104" t="s">
        <v>14</v>
      </c>
      <c r="F151" s="126"/>
      <c r="G151" s="126"/>
      <c r="H151" s="117">
        <f t="shared" si="36"/>
        <v>0</v>
      </c>
    </row>
    <row r="152" spans="1:9" ht="13.9" customHeight="1" x14ac:dyDescent="0.25">
      <c r="A152" s="101"/>
      <c r="B152" s="162" t="s">
        <v>22</v>
      </c>
      <c r="C152" s="115" t="s">
        <v>181</v>
      </c>
      <c r="D152" s="104">
        <v>1</v>
      </c>
      <c r="E152" s="104" t="s">
        <v>14</v>
      </c>
      <c r="F152" s="126"/>
      <c r="G152" s="126"/>
      <c r="H152" s="117">
        <f t="shared" si="36"/>
        <v>0</v>
      </c>
    </row>
    <row r="153" spans="1:9" ht="13.9" customHeight="1" x14ac:dyDescent="0.25">
      <c r="A153" s="101"/>
      <c r="B153" s="162" t="s">
        <v>23</v>
      </c>
      <c r="C153" s="115" t="s">
        <v>85</v>
      </c>
      <c r="D153" s="104">
        <v>16</v>
      </c>
      <c r="E153" s="104" t="s">
        <v>19</v>
      </c>
      <c r="F153" s="126"/>
      <c r="G153" s="126"/>
      <c r="H153" s="117">
        <f t="shared" si="36"/>
        <v>0</v>
      </c>
    </row>
    <row r="154" spans="1:9" s="13" customFormat="1" ht="13.9" customHeight="1" x14ac:dyDescent="0.25">
      <c r="A154" s="101"/>
      <c r="B154" s="162" t="s">
        <v>24</v>
      </c>
      <c r="C154" s="115" t="s">
        <v>214</v>
      </c>
      <c r="D154" s="104">
        <v>16</v>
      </c>
      <c r="E154" s="104" t="s">
        <v>19</v>
      </c>
      <c r="F154" s="126"/>
      <c r="G154" s="126"/>
      <c r="H154" s="117">
        <f t="shared" si="36"/>
        <v>0</v>
      </c>
      <c r="I154" s="97"/>
    </row>
    <row r="155" spans="1:9" s="13" customFormat="1" ht="13.9" customHeight="1" x14ac:dyDescent="0.25">
      <c r="A155" s="101"/>
      <c r="B155" s="162" t="s">
        <v>25</v>
      </c>
      <c r="C155" s="115" t="s">
        <v>73</v>
      </c>
      <c r="D155" s="104">
        <v>1</v>
      </c>
      <c r="E155" s="104" t="s">
        <v>14</v>
      </c>
      <c r="F155" s="126"/>
      <c r="G155" s="126"/>
      <c r="H155" s="117">
        <f t="shared" si="36"/>
        <v>0</v>
      </c>
      <c r="I155" s="97"/>
    </row>
    <row r="156" spans="1:9" s="13" customFormat="1" ht="13.9" customHeight="1" x14ac:dyDescent="0.25">
      <c r="A156" s="19"/>
      <c r="B156" s="161">
        <v>2</v>
      </c>
      <c r="C156" s="308" t="s">
        <v>86</v>
      </c>
      <c r="D156" s="309"/>
      <c r="E156" s="309"/>
      <c r="F156" s="309"/>
      <c r="G156" s="309"/>
      <c r="H156" s="310"/>
      <c r="I156" s="97"/>
    </row>
    <row r="157" spans="1:9" s="13" customFormat="1" ht="13.9" customHeight="1" thickBot="1" x14ac:dyDescent="0.3">
      <c r="A157" s="101"/>
      <c r="B157" s="167" t="s">
        <v>36</v>
      </c>
      <c r="C157" s="225" t="s">
        <v>594</v>
      </c>
      <c r="D157" s="132">
        <v>59</v>
      </c>
      <c r="E157" s="132" t="s">
        <v>19</v>
      </c>
      <c r="F157" s="197"/>
      <c r="G157" s="197"/>
      <c r="H157" s="117">
        <f t="shared" si="36"/>
        <v>0</v>
      </c>
      <c r="I157" s="97"/>
    </row>
    <row r="158" spans="1:9" s="13" customFormat="1" ht="13.9" customHeight="1" thickBot="1" x14ac:dyDescent="0.3">
      <c r="A158" s="20"/>
      <c r="B158" s="166"/>
      <c r="C158" s="12" t="s">
        <v>100</v>
      </c>
      <c r="D158" s="189"/>
      <c r="E158" s="189"/>
      <c r="F158" s="201">
        <f>SUMPRODUCT(D146:D157,F146:F157)</f>
        <v>0</v>
      </c>
      <c r="G158" s="201">
        <f>SUMPRODUCT(D146:D157,G146:G157)</f>
        <v>0</v>
      </c>
      <c r="H158" s="202">
        <f>SUM(H146:H157)</f>
        <v>0</v>
      </c>
      <c r="I158" s="97"/>
    </row>
    <row r="159" spans="1:9" s="13" customFormat="1" ht="13.9" customHeight="1" x14ac:dyDescent="0.25">
      <c r="A159" s="16"/>
      <c r="B159" s="159" t="s">
        <v>101</v>
      </c>
      <c r="C159" s="223" t="s">
        <v>87</v>
      </c>
      <c r="D159" s="17"/>
      <c r="E159" s="17"/>
      <c r="F159" s="191"/>
      <c r="G159" s="191"/>
      <c r="H159" s="192"/>
      <c r="I159" s="97"/>
    </row>
    <row r="160" spans="1:9" s="13" customFormat="1" ht="13.9" customHeight="1" x14ac:dyDescent="0.25">
      <c r="A160" s="19"/>
      <c r="B160" s="168">
        <v>1</v>
      </c>
      <c r="C160" s="308" t="s">
        <v>102</v>
      </c>
      <c r="D160" s="309"/>
      <c r="E160" s="309"/>
      <c r="F160" s="309"/>
      <c r="G160" s="309"/>
      <c r="H160" s="310"/>
      <c r="I160" s="97"/>
    </row>
    <row r="161" spans="1:9" s="13" customFormat="1" ht="13.9" customHeight="1" x14ac:dyDescent="0.25">
      <c r="A161" s="101"/>
      <c r="B161" s="162" t="s">
        <v>16</v>
      </c>
      <c r="C161" s="226" t="s">
        <v>596</v>
      </c>
      <c r="D161" s="104">
        <v>1</v>
      </c>
      <c r="E161" s="104" t="s">
        <v>14</v>
      </c>
      <c r="F161" s="126"/>
      <c r="G161" s="126"/>
      <c r="H161" s="117">
        <f t="shared" ref="H161:H165" si="37">SUM(F161:G161)*D161</f>
        <v>0</v>
      </c>
      <c r="I161" s="97"/>
    </row>
    <row r="162" spans="1:9" s="13" customFormat="1" ht="13.9" customHeight="1" x14ac:dyDescent="0.25">
      <c r="A162" s="101"/>
      <c r="B162" s="162" t="s">
        <v>18</v>
      </c>
      <c r="C162" s="115" t="s">
        <v>831</v>
      </c>
      <c r="D162" s="104">
        <v>1</v>
      </c>
      <c r="E162" s="104" t="s">
        <v>14</v>
      </c>
      <c r="F162" s="126"/>
      <c r="G162" s="126"/>
      <c r="H162" s="117">
        <f t="shared" si="37"/>
        <v>0</v>
      </c>
      <c r="I162" s="97"/>
    </row>
    <row r="163" spans="1:9" s="13" customFormat="1" ht="13.9" customHeight="1" x14ac:dyDescent="0.25">
      <c r="A163" s="101"/>
      <c r="B163" s="162" t="s">
        <v>20</v>
      </c>
      <c r="C163" s="115" t="s">
        <v>88</v>
      </c>
      <c r="D163" s="104">
        <v>1</v>
      </c>
      <c r="E163" s="104" t="s">
        <v>14</v>
      </c>
      <c r="F163" s="126"/>
      <c r="G163" s="126"/>
      <c r="H163" s="117">
        <f t="shared" si="37"/>
        <v>0</v>
      </c>
      <c r="I163" s="97"/>
    </row>
    <row r="164" spans="1:9" s="13" customFormat="1" ht="13.9" customHeight="1" x14ac:dyDescent="0.25">
      <c r="A164" s="101"/>
      <c r="B164" s="162" t="s">
        <v>22</v>
      </c>
      <c r="C164" s="115" t="s">
        <v>169</v>
      </c>
      <c r="D164" s="104">
        <v>1</v>
      </c>
      <c r="E164" s="104" t="s">
        <v>14</v>
      </c>
      <c r="F164" s="126"/>
      <c r="G164" s="126"/>
      <c r="H164" s="117">
        <f t="shared" si="37"/>
        <v>0</v>
      </c>
      <c r="I164" s="97"/>
    </row>
    <row r="165" spans="1:9" s="13" customFormat="1" ht="13.9" customHeight="1" x14ac:dyDescent="0.25">
      <c r="A165" s="101"/>
      <c r="B165" s="162" t="s">
        <v>23</v>
      </c>
      <c r="C165" s="115" t="s">
        <v>89</v>
      </c>
      <c r="D165" s="104">
        <v>1</v>
      </c>
      <c r="E165" s="104" t="s">
        <v>90</v>
      </c>
      <c r="F165" s="126"/>
      <c r="G165" s="126"/>
      <c r="H165" s="117">
        <f t="shared" si="37"/>
        <v>0</v>
      </c>
      <c r="I165" s="97"/>
    </row>
    <row r="166" spans="1:9" s="13" customFormat="1" ht="13.9" customHeight="1" x14ac:dyDescent="0.25">
      <c r="A166" s="101"/>
      <c r="B166" s="162"/>
      <c r="C166" s="115" t="s">
        <v>91</v>
      </c>
      <c r="D166" s="129"/>
      <c r="E166" s="104"/>
      <c r="F166" s="194"/>
      <c r="G166" s="194"/>
      <c r="H166" s="117"/>
      <c r="I166" s="97"/>
    </row>
    <row r="167" spans="1:9" ht="13.9" customHeight="1" x14ac:dyDescent="0.25">
      <c r="A167" s="101"/>
      <c r="B167" s="162"/>
      <c r="C167" s="115" t="s">
        <v>92</v>
      </c>
      <c r="D167" s="129"/>
      <c r="E167" s="104"/>
      <c r="F167" s="194"/>
      <c r="G167" s="194"/>
      <c r="H167" s="117"/>
    </row>
    <row r="168" spans="1:9" s="109" customFormat="1" ht="13.9" customHeight="1" x14ac:dyDescent="0.25">
      <c r="A168" s="101"/>
      <c r="B168" s="162"/>
      <c r="C168" s="115" t="s">
        <v>93</v>
      </c>
      <c r="D168" s="129"/>
      <c r="E168" s="104"/>
      <c r="F168" s="194"/>
      <c r="G168" s="194"/>
      <c r="H168" s="117"/>
      <c r="I168" s="108"/>
    </row>
    <row r="169" spans="1:9" s="13" customFormat="1" ht="13.9" customHeight="1" x14ac:dyDescent="0.25">
      <c r="A169" s="101"/>
      <c r="B169" s="162"/>
      <c r="C169" s="115" t="s">
        <v>94</v>
      </c>
      <c r="D169" s="129"/>
      <c r="E169" s="104"/>
      <c r="F169" s="194"/>
      <c r="G169" s="194"/>
      <c r="H169" s="117"/>
      <c r="I169" s="97"/>
    </row>
    <row r="170" spans="1:9" s="13" customFormat="1" ht="13.9" customHeight="1" x14ac:dyDescent="0.25">
      <c r="A170" s="101"/>
      <c r="B170" s="162"/>
      <c r="C170" s="115" t="s">
        <v>95</v>
      </c>
      <c r="D170" s="129"/>
      <c r="E170" s="104"/>
      <c r="F170" s="194"/>
      <c r="G170" s="194"/>
      <c r="H170" s="117"/>
      <c r="I170" s="97"/>
    </row>
    <row r="171" spans="1:9" s="13" customFormat="1" ht="13.9" customHeight="1" x14ac:dyDescent="0.25">
      <c r="A171" s="101"/>
      <c r="B171" s="162"/>
      <c r="C171" s="115" t="s">
        <v>96</v>
      </c>
      <c r="D171" s="129"/>
      <c r="E171" s="104"/>
      <c r="F171" s="194"/>
      <c r="G171" s="194"/>
      <c r="H171" s="117"/>
      <c r="I171" s="97"/>
    </row>
    <row r="172" spans="1:9" s="13" customFormat="1" ht="13.9" customHeight="1" x14ac:dyDescent="0.25">
      <c r="A172" s="101"/>
      <c r="B172" s="162" t="s">
        <v>24</v>
      </c>
      <c r="C172" s="115" t="s">
        <v>97</v>
      </c>
      <c r="D172" s="104">
        <v>1</v>
      </c>
      <c r="E172" s="104" t="s">
        <v>98</v>
      </c>
      <c r="F172" s="126"/>
      <c r="G172" s="126"/>
      <c r="H172" s="117">
        <f t="shared" ref="H172:H173" si="38">SUM(F172:G172)*D172</f>
        <v>0</v>
      </c>
      <c r="I172" s="97"/>
    </row>
    <row r="173" spans="1:9" s="13" customFormat="1" ht="13.9" customHeight="1" thickBot="1" x14ac:dyDescent="0.3">
      <c r="A173" s="130"/>
      <c r="B173" s="169" t="s">
        <v>25</v>
      </c>
      <c r="C173" s="124" t="s">
        <v>99</v>
      </c>
      <c r="D173" s="131">
        <v>1</v>
      </c>
      <c r="E173" s="131" t="s">
        <v>98</v>
      </c>
      <c r="F173" s="204"/>
      <c r="G173" s="204"/>
      <c r="H173" s="205">
        <f t="shared" si="38"/>
        <v>0</v>
      </c>
      <c r="I173" s="97"/>
    </row>
    <row r="174" spans="1:9" s="13" customFormat="1" ht="13.9" customHeight="1" thickBot="1" x14ac:dyDescent="0.3">
      <c r="A174" s="28"/>
      <c r="B174" s="170">
        <v>2</v>
      </c>
      <c r="C174" s="311" t="s">
        <v>103</v>
      </c>
      <c r="D174" s="312"/>
      <c r="E174" s="312"/>
      <c r="F174" s="312"/>
      <c r="G174" s="312"/>
      <c r="H174" s="313"/>
      <c r="I174" s="97"/>
    </row>
    <row r="175" spans="1:9" s="13" customFormat="1" ht="45" customHeight="1" x14ac:dyDescent="0.25">
      <c r="A175" s="113"/>
      <c r="B175" s="171" t="s">
        <v>36</v>
      </c>
      <c r="C175" s="114" t="s">
        <v>952</v>
      </c>
      <c r="D175" s="190"/>
      <c r="E175" s="190"/>
      <c r="F175" s="206"/>
      <c r="G175" s="206"/>
      <c r="H175" s="207"/>
      <c r="I175" s="97"/>
    </row>
    <row r="176" spans="1:9" s="13" customFormat="1" ht="13.9" customHeight="1" x14ac:dyDescent="0.25">
      <c r="A176" s="101"/>
      <c r="B176" s="162" t="s">
        <v>104</v>
      </c>
      <c r="C176" s="115" t="s">
        <v>162</v>
      </c>
      <c r="D176" s="104">
        <v>33</v>
      </c>
      <c r="E176" s="104" t="s">
        <v>14</v>
      </c>
      <c r="F176" s="116"/>
      <c r="G176" s="116"/>
      <c r="H176" s="117">
        <f t="shared" ref="H176:H181" si="39">SUM(F176:G176)*D176</f>
        <v>0</v>
      </c>
      <c r="I176" s="97"/>
    </row>
    <row r="177" spans="1:9" s="13" customFormat="1" ht="13.9" customHeight="1" x14ac:dyDescent="0.25">
      <c r="A177" s="101"/>
      <c r="B177" s="162" t="s">
        <v>105</v>
      </c>
      <c r="C177" s="115" t="s">
        <v>163</v>
      </c>
      <c r="D177" s="104">
        <v>1</v>
      </c>
      <c r="E177" s="104" t="s">
        <v>14</v>
      </c>
      <c r="F177" s="116"/>
      <c r="G177" s="116"/>
      <c r="H177" s="117">
        <f t="shared" si="39"/>
        <v>0</v>
      </c>
      <c r="I177" s="97"/>
    </row>
    <row r="178" spans="1:9" s="13" customFormat="1" ht="13.9" customHeight="1" x14ac:dyDescent="0.25">
      <c r="A178" s="101"/>
      <c r="B178" s="162" t="s">
        <v>106</v>
      </c>
      <c r="C178" s="115" t="s">
        <v>598</v>
      </c>
      <c r="D178" s="104">
        <v>1</v>
      </c>
      <c r="E178" s="104" t="s">
        <v>14</v>
      </c>
      <c r="F178" s="116"/>
      <c r="G178" s="116"/>
      <c r="H178" s="117">
        <f t="shared" si="39"/>
        <v>0</v>
      </c>
      <c r="I178" s="97"/>
    </row>
    <row r="179" spans="1:9" s="13" customFormat="1" ht="13.9" customHeight="1" x14ac:dyDescent="0.25">
      <c r="A179" s="101"/>
      <c r="B179" s="162" t="s">
        <v>107</v>
      </c>
      <c r="C179" s="115" t="s">
        <v>599</v>
      </c>
      <c r="D179" s="104">
        <v>1</v>
      </c>
      <c r="E179" s="104" t="s">
        <v>14</v>
      </c>
      <c r="F179" s="116"/>
      <c r="G179" s="116"/>
      <c r="H179" s="117">
        <f t="shared" si="39"/>
        <v>0</v>
      </c>
      <c r="I179" s="97"/>
    </row>
    <row r="180" spans="1:9" s="13" customFormat="1" ht="13.9" customHeight="1" x14ac:dyDescent="0.25">
      <c r="A180" s="101"/>
      <c r="B180" s="162" t="s">
        <v>699</v>
      </c>
      <c r="C180" s="115" t="s">
        <v>182</v>
      </c>
      <c r="D180" s="104">
        <v>3</v>
      </c>
      <c r="E180" s="104" t="s">
        <v>14</v>
      </c>
      <c r="F180" s="116"/>
      <c r="G180" s="116"/>
      <c r="H180" s="117">
        <f t="shared" si="39"/>
        <v>0</v>
      </c>
      <c r="I180" s="97"/>
    </row>
    <row r="181" spans="1:9" s="13" customFormat="1" ht="13.9" customHeight="1" x14ac:dyDescent="0.25">
      <c r="A181" s="101"/>
      <c r="B181" s="162" t="s">
        <v>700</v>
      </c>
      <c r="C181" s="115" t="s">
        <v>183</v>
      </c>
      <c r="D181" s="104">
        <v>1</v>
      </c>
      <c r="E181" s="104" t="s">
        <v>14</v>
      </c>
      <c r="F181" s="116"/>
      <c r="G181" s="116"/>
      <c r="H181" s="117">
        <f t="shared" si="39"/>
        <v>0</v>
      </c>
      <c r="I181" s="97"/>
    </row>
    <row r="182" spans="1:9" s="13" customFormat="1" ht="41.45" customHeight="1" x14ac:dyDescent="0.25">
      <c r="A182" s="101"/>
      <c r="B182" s="163" t="s">
        <v>37</v>
      </c>
      <c r="C182" s="107" t="s">
        <v>108</v>
      </c>
      <c r="D182" s="118"/>
      <c r="E182" s="119"/>
      <c r="F182" s="120"/>
      <c r="G182" s="120"/>
      <c r="H182" s="117"/>
      <c r="I182" s="97"/>
    </row>
    <row r="183" spans="1:9" s="13" customFormat="1" ht="13.9" customHeight="1" x14ac:dyDescent="0.25">
      <c r="A183" s="101"/>
      <c r="B183" s="162" t="s">
        <v>109</v>
      </c>
      <c r="C183" s="115" t="s">
        <v>184</v>
      </c>
      <c r="D183" s="104">
        <v>4</v>
      </c>
      <c r="E183" s="104" t="s">
        <v>14</v>
      </c>
      <c r="F183" s="116"/>
      <c r="G183" s="116"/>
      <c r="H183" s="117">
        <f t="shared" ref="H183:H190" si="40">SUM(F183:G183)*D183</f>
        <v>0</v>
      </c>
      <c r="I183" s="97"/>
    </row>
    <row r="184" spans="1:9" s="13" customFormat="1" ht="13.9" customHeight="1" x14ac:dyDescent="0.25">
      <c r="A184" s="101"/>
      <c r="B184" s="162" t="s">
        <v>110</v>
      </c>
      <c r="C184" s="115" t="s">
        <v>185</v>
      </c>
      <c r="D184" s="104">
        <v>1</v>
      </c>
      <c r="E184" s="104" t="s">
        <v>14</v>
      </c>
      <c r="F184" s="116"/>
      <c r="G184" s="116"/>
      <c r="H184" s="117">
        <f t="shared" si="40"/>
        <v>0</v>
      </c>
      <c r="I184" s="97"/>
    </row>
    <row r="185" spans="1:9" s="13" customFormat="1" ht="13.9" customHeight="1" x14ac:dyDescent="0.25">
      <c r="A185" s="101"/>
      <c r="B185" s="162" t="s">
        <v>111</v>
      </c>
      <c r="C185" s="115" t="s">
        <v>186</v>
      </c>
      <c r="D185" s="104">
        <v>1</v>
      </c>
      <c r="E185" s="104" t="s">
        <v>14</v>
      </c>
      <c r="F185" s="116"/>
      <c r="G185" s="116"/>
      <c r="H185" s="117">
        <f t="shared" si="40"/>
        <v>0</v>
      </c>
      <c r="I185" s="97"/>
    </row>
    <row r="186" spans="1:9" s="13" customFormat="1" ht="13.9" customHeight="1" x14ac:dyDescent="0.25">
      <c r="A186" s="101"/>
      <c r="B186" s="162" t="s">
        <v>701</v>
      </c>
      <c r="C186" s="115" t="s">
        <v>187</v>
      </c>
      <c r="D186" s="104">
        <v>1</v>
      </c>
      <c r="E186" s="104" t="s">
        <v>14</v>
      </c>
      <c r="F186" s="116"/>
      <c r="G186" s="116"/>
      <c r="H186" s="117">
        <f t="shared" si="40"/>
        <v>0</v>
      </c>
      <c r="I186" s="97"/>
    </row>
    <row r="187" spans="1:9" s="13" customFormat="1" ht="13.9" customHeight="1" x14ac:dyDescent="0.25">
      <c r="A187" s="101"/>
      <c r="B187" s="162" t="s">
        <v>112</v>
      </c>
      <c r="C187" s="115" t="s">
        <v>188</v>
      </c>
      <c r="D187" s="104">
        <v>2</v>
      </c>
      <c r="E187" s="104" t="s">
        <v>14</v>
      </c>
      <c r="F187" s="116"/>
      <c r="G187" s="116"/>
      <c r="H187" s="117">
        <f t="shared" si="40"/>
        <v>0</v>
      </c>
      <c r="I187" s="97"/>
    </row>
    <row r="188" spans="1:9" s="13" customFormat="1" ht="13.9" customHeight="1" x14ac:dyDescent="0.25">
      <c r="A188" s="101"/>
      <c r="B188" s="162" t="s">
        <v>113</v>
      </c>
      <c r="C188" s="115" t="s">
        <v>189</v>
      </c>
      <c r="D188" s="104">
        <v>2</v>
      </c>
      <c r="E188" s="104" t="s">
        <v>14</v>
      </c>
      <c r="F188" s="116"/>
      <c r="G188" s="116"/>
      <c r="H188" s="117">
        <f t="shared" si="40"/>
        <v>0</v>
      </c>
      <c r="I188" s="97"/>
    </row>
    <row r="189" spans="1:9" s="13" customFormat="1" ht="13.9" customHeight="1" x14ac:dyDescent="0.25">
      <c r="A189" s="101"/>
      <c r="B189" s="162" t="s">
        <v>114</v>
      </c>
      <c r="C189" s="115" t="s">
        <v>875</v>
      </c>
      <c r="D189" s="104">
        <v>1</v>
      </c>
      <c r="E189" s="104" t="s">
        <v>14</v>
      </c>
      <c r="F189" s="116"/>
      <c r="G189" s="116"/>
      <c r="H189" s="117">
        <f t="shared" si="40"/>
        <v>0</v>
      </c>
      <c r="I189" s="97"/>
    </row>
    <row r="190" spans="1:9" s="109" customFormat="1" ht="13.9" customHeight="1" x14ac:dyDescent="0.25">
      <c r="A190" s="101"/>
      <c r="B190" s="162" t="s">
        <v>164</v>
      </c>
      <c r="C190" s="115" t="s">
        <v>876</v>
      </c>
      <c r="D190" s="104">
        <v>1</v>
      </c>
      <c r="E190" s="104" t="s">
        <v>14</v>
      </c>
      <c r="F190" s="116"/>
      <c r="G190" s="116"/>
      <c r="H190" s="117">
        <f t="shared" si="40"/>
        <v>0</v>
      </c>
      <c r="I190" s="108"/>
    </row>
    <row r="191" spans="1:9" s="13" customFormat="1" ht="13.9" customHeight="1" x14ac:dyDescent="0.25">
      <c r="A191" s="101"/>
      <c r="B191" s="162" t="s">
        <v>577</v>
      </c>
      <c r="C191" s="115" t="s">
        <v>177</v>
      </c>
      <c r="D191" s="104"/>
      <c r="E191" s="104"/>
      <c r="F191" s="116"/>
      <c r="G191" s="116"/>
      <c r="H191" s="117"/>
      <c r="I191" s="97"/>
    </row>
    <row r="192" spans="1:9" s="13" customFormat="1" ht="13.9" customHeight="1" x14ac:dyDescent="0.25">
      <c r="A192" s="101"/>
      <c r="B192" s="162" t="s">
        <v>578</v>
      </c>
      <c r="C192" s="115" t="s">
        <v>190</v>
      </c>
      <c r="D192" s="104">
        <v>1</v>
      </c>
      <c r="E192" s="104" t="s">
        <v>14</v>
      </c>
      <c r="F192" s="116"/>
      <c r="G192" s="116"/>
      <c r="H192" s="117">
        <f t="shared" ref="H192:H210" si="41">SUM(F192:G192)*D192</f>
        <v>0</v>
      </c>
      <c r="I192" s="97"/>
    </row>
    <row r="193" spans="1:9" s="13" customFormat="1" ht="13.9" customHeight="1" x14ac:dyDescent="0.25">
      <c r="A193" s="101"/>
      <c r="B193" s="162" t="s">
        <v>579</v>
      </c>
      <c r="C193" s="115" t="s">
        <v>191</v>
      </c>
      <c r="D193" s="104">
        <v>1</v>
      </c>
      <c r="E193" s="104" t="s">
        <v>14</v>
      </c>
      <c r="F193" s="116"/>
      <c r="G193" s="116"/>
      <c r="H193" s="117">
        <f t="shared" si="41"/>
        <v>0</v>
      </c>
      <c r="I193" s="97"/>
    </row>
    <row r="194" spans="1:9" s="13" customFormat="1" ht="13.9" customHeight="1" x14ac:dyDescent="0.25">
      <c r="A194" s="101"/>
      <c r="B194" s="162" t="s">
        <v>702</v>
      </c>
      <c r="C194" s="115" t="s">
        <v>192</v>
      </c>
      <c r="D194" s="104">
        <v>1</v>
      </c>
      <c r="E194" s="104" t="s">
        <v>14</v>
      </c>
      <c r="F194" s="116"/>
      <c r="G194" s="116"/>
      <c r="H194" s="117">
        <f t="shared" si="41"/>
        <v>0</v>
      </c>
      <c r="I194" s="97"/>
    </row>
    <row r="195" spans="1:9" s="13" customFormat="1" ht="13.9" customHeight="1" x14ac:dyDescent="0.25">
      <c r="A195" s="101"/>
      <c r="B195" s="162" t="s">
        <v>703</v>
      </c>
      <c r="C195" s="115" t="s">
        <v>600</v>
      </c>
      <c r="D195" s="104">
        <v>3</v>
      </c>
      <c r="E195" s="104" t="s">
        <v>14</v>
      </c>
      <c r="F195" s="116"/>
      <c r="G195" s="116"/>
      <c r="H195" s="117">
        <f t="shared" ref="H195:H196" si="42">SUM(F195:G195)*D195</f>
        <v>0</v>
      </c>
      <c r="I195" s="97"/>
    </row>
    <row r="196" spans="1:9" s="13" customFormat="1" ht="13.9" customHeight="1" x14ac:dyDescent="0.25">
      <c r="A196" s="101"/>
      <c r="B196" s="162" t="s">
        <v>580</v>
      </c>
      <c r="C196" s="115" t="s">
        <v>601</v>
      </c>
      <c r="D196" s="104">
        <v>3</v>
      </c>
      <c r="E196" s="104" t="s">
        <v>14</v>
      </c>
      <c r="F196" s="116"/>
      <c r="G196" s="116"/>
      <c r="H196" s="117">
        <f t="shared" si="42"/>
        <v>0</v>
      </c>
      <c r="I196" s="97"/>
    </row>
    <row r="197" spans="1:9" s="13" customFormat="1" ht="40.15" customHeight="1" x14ac:dyDescent="0.25">
      <c r="A197" s="105"/>
      <c r="B197" s="163" t="s">
        <v>38</v>
      </c>
      <c r="C197" s="107" t="s">
        <v>115</v>
      </c>
      <c r="D197" s="121"/>
      <c r="E197" s="122"/>
      <c r="F197" s="123"/>
      <c r="G197" s="123"/>
      <c r="H197" s="196"/>
      <c r="I197" s="97"/>
    </row>
    <row r="198" spans="1:9" s="13" customFormat="1" ht="13.9" customHeight="1" x14ac:dyDescent="0.25">
      <c r="A198" s="101"/>
      <c r="B198" s="162" t="s">
        <v>116</v>
      </c>
      <c r="C198" s="115" t="s">
        <v>193</v>
      </c>
      <c r="D198" s="104">
        <v>1</v>
      </c>
      <c r="E198" s="104" t="s">
        <v>14</v>
      </c>
      <c r="F198" s="116"/>
      <c r="G198" s="116"/>
      <c r="H198" s="117">
        <f t="shared" si="41"/>
        <v>0</v>
      </c>
      <c r="I198" s="97"/>
    </row>
    <row r="199" spans="1:9" s="13" customFormat="1" ht="13.9" customHeight="1" x14ac:dyDescent="0.25">
      <c r="A199" s="101"/>
      <c r="B199" s="162" t="s">
        <v>117</v>
      </c>
      <c r="C199" s="115" t="s">
        <v>194</v>
      </c>
      <c r="D199" s="104">
        <v>2</v>
      </c>
      <c r="E199" s="104" t="s">
        <v>14</v>
      </c>
      <c r="F199" s="116"/>
      <c r="G199" s="116"/>
      <c r="H199" s="117">
        <f t="shared" si="41"/>
        <v>0</v>
      </c>
      <c r="I199" s="97"/>
    </row>
    <row r="200" spans="1:9" s="13" customFormat="1" ht="13.9" customHeight="1" x14ac:dyDescent="0.25">
      <c r="A200" s="101"/>
      <c r="B200" s="162" t="s">
        <v>118</v>
      </c>
      <c r="C200" s="115" t="s">
        <v>195</v>
      </c>
      <c r="D200" s="104">
        <v>2</v>
      </c>
      <c r="E200" s="104" t="s">
        <v>14</v>
      </c>
      <c r="F200" s="116"/>
      <c r="G200" s="116"/>
      <c r="H200" s="117">
        <f t="shared" ref="H200:H206" si="43">SUM(F200:G200)*D200</f>
        <v>0</v>
      </c>
      <c r="I200" s="97"/>
    </row>
    <row r="201" spans="1:9" s="109" customFormat="1" ht="13.9" customHeight="1" x14ac:dyDescent="0.25">
      <c r="A201" s="101"/>
      <c r="B201" s="162" t="s">
        <v>704</v>
      </c>
      <c r="C201" s="115" t="s">
        <v>196</v>
      </c>
      <c r="D201" s="104">
        <v>1</v>
      </c>
      <c r="E201" s="104" t="s">
        <v>14</v>
      </c>
      <c r="F201" s="116"/>
      <c r="G201" s="116"/>
      <c r="H201" s="117">
        <f t="shared" si="43"/>
        <v>0</v>
      </c>
      <c r="I201" s="108"/>
    </row>
    <row r="202" spans="1:9" s="13" customFormat="1" ht="13.9" customHeight="1" x14ac:dyDescent="0.25">
      <c r="A202" s="101"/>
      <c r="B202" s="162" t="s">
        <v>705</v>
      </c>
      <c r="C202" s="115" t="s">
        <v>581</v>
      </c>
      <c r="D202" s="104">
        <v>1</v>
      </c>
      <c r="E202" s="104" t="s">
        <v>14</v>
      </c>
      <c r="F202" s="116"/>
      <c r="G202" s="116"/>
      <c r="H202" s="117">
        <f t="shared" si="43"/>
        <v>0</v>
      </c>
      <c r="I202" s="97"/>
    </row>
    <row r="203" spans="1:9" s="13" customFormat="1" ht="13.9" customHeight="1" x14ac:dyDescent="0.25">
      <c r="A203" s="101"/>
      <c r="B203" s="162" t="s">
        <v>706</v>
      </c>
      <c r="C203" s="115" t="s">
        <v>197</v>
      </c>
      <c r="D203" s="104">
        <v>1</v>
      </c>
      <c r="E203" s="104" t="s">
        <v>14</v>
      </c>
      <c r="F203" s="116"/>
      <c r="G203" s="116"/>
      <c r="H203" s="117">
        <f t="shared" si="43"/>
        <v>0</v>
      </c>
      <c r="I203" s="97"/>
    </row>
    <row r="204" spans="1:9" s="109" customFormat="1" ht="13.9" customHeight="1" x14ac:dyDescent="0.25">
      <c r="A204" s="101"/>
      <c r="B204" s="162" t="s">
        <v>707</v>
      </c>
      <c r="C204" s="115" t="s">
        <v>582</v>
      </c>
      <c r="D204" s="104">
        <v>1</v>
      </c>
      <c r="E204" s="104" t="s">
        <v>14</v>
      </c>
      <c r="F204" s="116"/>
      <c r="G204" s="116"/>
      <c r="H204" s="117">
        <f t="shared" si="43"/>
        <v>0</v>
      </c>
      <c r="I204" s="108"/>
    </row>
    <row r="205" spans="1:9" s="109" customFormat="1" ht="13.9" customHeight="1" x14ac:dyDescent="0.25">
      <c r="A205" s="101"/>
      <c r="B205" s="162" t="s">
        <v>708</v>
      </c>
      <c r="C205" s="115" t="s">
        <v>198</v>
      </c>
      <c r="D205" s="104">
        <v>1</v>
      </c>
      <c r="E205" s="104" t="s">
        <v>14</v>
      </c>
      <c r="F205" s="116"/>
      <c r="G205" s="116"/>
      <c r="H205" s="117">
        <f t="shared" si="43"/>
        <v>0</v>
      </c>
      <c r="I205" s="108"/>
    </row>
    <row r="206" spans="1:9" s="109" customFormat="1" ht="13.9" customHeight="1" x14ac:dyDescent="0.25">
      <c r="A206" s="101"/>
      <c r="B206" s="162" t="s">
        <v>709</v>
      </c>
      <c r="C206" s="124" t="s">
        <v>199</v>
      </c>
      <c r="D206" s="104">
        <v>1</v>
      </c>
      <c r="E206" s="104" t="s">
        <v>14</v>
      </c>
      <c r="F206" s="116"/>
      <c r="G206" s="116"/>
      <c r="H206" s="117">
        <f t="shared" si="43"/>
        <v>0</v>
      </c>
      <c r="I206" s="108"/>
    </row>
    <row r="207" spans="1:9" s="109" customFormat="1" ht="13.9" customHeight="1" x14ac:dyDescent="0.25">
      <c r="A207" s="101"/>
      <c r="B207" s="162" t="s">
        <v>710</v>
      </c>
      <c r="C207" s="124" t="s">
        <v>583</v>
      </c>
      <c r="D207" s="104">
        <v>1</v>
      </c>
      <c r="E207" s="104" t="s">
        <v>14</v>
      </c>
      <c r="F207" s="116"/>
      <c r="G207" s="116"/>
      <c r="H207" s="117">
        <f t="shared" si="41"/>
        <v>0</v>
      </c>
      <c r="I207" s="108"/>
    </row>
    <row r="208" spans="1:9" s="109" customFormat="1" ht="13.9" customHeight="1" x14ac:dyDescent="0.25">
      <c r="A208" s="105"/>
      <c r="B208" s="163" t="s">
        <v>39</v>
      </c>
      <c r="C208" s="107" t="s">
        <v>121</v>
      </c>
      <c r="D208" s="125" t="s">
        <v>122</v>
      </c>
      <c r="E208" s="112" t="s">
        <v>122</v>
      </c>
      <c r="F208" s="195"/>
      <c r="G208" s="195"/>
      <c r="H208" s="196"/>
      <c r="I208" s="108"/>
    </row>
    <row r="209" spans="1:9" s="13" customFormat="1" ht="13.9" customHeight="1" x14ac:dyDescent="0.25">
      <c r="A209" s="101"/>
      <c r="B209" s="162" t="s">
        <v>170</v>
      </c>
      <c r="C209" s="115" t="s">
        <v>123</v>
      </c>
      <c r="D209" s="104">
        <v>8</v>
      </c>
      <c r="E209" s="104" t="s">
        <v>14</v>
      </c>
      <c r="F209" s="126"/>
      <c r="G209" s="126"/>
      <c r="H209" s="117">
        <f t="shared" si="41"/>
        <v>0</v>
      </c>
      <c r="I209" s="97"/>
    </row>
    <row r="210" spans="1:9" s="13" customFormat="1" ht="13.9" customHeight="1" x14ac:dyDescent="0.25">
      <c r="A210" s="101"/>
      <c r="B210" s="162" t="s">
        <v>171</v>
      </c>
      <c r="C210" s="115" t="s">
        <v>124</v>
      </c>
      <c r="D210" s="104">
        <v>6</v>
      </c>
      <c r="E210" s="104" t="s">
        <v>14</v>
      </c>
      <c r="F210" s="126"/>
      <c r="G210" s="126"/>
      <c r="H210" s="117">
        <f t="shared" si="41"/>
        <v>0</v>
      </c>
      <c r="I210" s="97"/>
    </row>
    <row r="211" spans="1:9" ht="13.9" customHeight="1" x14ac:dyDescent="0.25">
      <c r="A211" s="105"/>
      <c r="B211" s="163" t="s">
        <v>711</v>
      </c>
      <c r="C211" s="107" t="s">
        <v>178</v>
      </c>
      <c r="D211" s="112"/>
      <c r="E211" s="112"/>
      <c r="F211" s="203"/>
      <c r="G211" s="203"/>
      <c r="H211" s="196"/>
    </row>
    <row r="212" spans="1:9" ht="13.9" customHeight="1" x14ac:dyDescent="0.25">
      <c r="A212" s="105"/>
      <c r="B212" s="162" t="s">
        <v>119</v>
      </c>
      <c r="C212" s="115" t="s">
        <v>602</v>
      </c>
      <c r="D212" s="104"/>
      <c r="E212" s="104"/>
      <c r="F212" s="126"/>
      <c r="G212" s="126"/>
      <c r="H212" s="117"/>
    </row>
    <row r="213" spans="1:9" ht="13.9" customHeight="1" x14ac:dyDescent="0.25">
      <c r="A213" s="105"/>
      <c r="B213" s="162" t="s">
        <v>712</v>
      </c>
      <c r="C213" s="115" t="s">
        <v>603</v>
      </c>
      <c r="D213" s="104">
        <v>15</v>
      </c>
      <c r="E213" s="104" t="s">
        <v>21</v>
      </c>
      <c r="F213" s="126"/>
      <c r="G213" s="126"/>
      <c r="H213" s="117">
        <f t="shared" ref="H213" si="44">SUM(F213:G213)*D213</f>
        <v>0</v>
      </c>
    </row>
    <row r="214" spans="1:9" s="109" customFormat="1" ht="13.9" customHeight="1" x14ac:dyDescent="0.25">
      <c r="A214" s="105"/>
      <c r="B214" s="162" t="s">
        <v>158</v>
      </c>
      <c r="C214" s="115" t="s">
        <v>604</v>
      </c>
      <c r="D214" s="104"/>
      <c r="E214" s="104"/>
      <c r="F214" s="126"/>
      <c r="G214" s="126"/>
      <c r="H214" s="117"/>
      <c r="I214" s="108"/>
    </row>
    <row r="215" spans="1:9" s="13" customFormat="1" ht="28.9" customHeight="1" x14ac:dyDescent="0.25">
      <c r="A215" s="105"/>
      <c r="B215" s="162" t="s">
        <v>713</v>
      </c>
      <c r="C215" s="115" t="s">
        <v>734</v>
      </c>
      <c r="D215" s="104">
        <v>14</v>
      </c>
      <c r="E215" s="104" t="s">
        <v>14</v>
      </c>
      <c r="F215" s="126"/>
      <c r="G215" s="126"/>
      <c r="H215" s="117">
        <f t="shared" ref="H215:H216" si="45">SUM(F215:G215)*D215</f>
        <v>0</v>
      </c>
      <c r="I215" s="97"/>
    </row>
    <row r="216" spans="1:9" s="13" customFormat="1" ht="29.45" customHeight="1" x14ac:dyDescent="0.25">
      <c r="A216" s="101"/>
      <c r="B216" s="162" t="s">
        <v>714</v>
      </c>
      <c r="C216" s="115" t="s">
        <v>605</v>
      </c>
      <c r="D216" s="104">
        <v>3</v>
      </c>
      <c r="E216" s="104" t="s">
        <v>14</v>
      </c>
      <c r="F216" s="126"/>
      <c r="G216" s="126"/>
      <c r="H216" s="117">
        <f t="shared" si="45"/>
        <v>0</v>
      </c>
      <c r="I216" s="97"/>
    </row>
    <row r="217" spans="1:9" s="13" customFormat="1" ht="13.9" customHeight="1" thickBot="1" x14ac:dyDescent="0.3">
      <c r="A217" s="101"/>
      <c r="B217" s="162" t="s">
        <v>715</v>
      </c>
      <c r="C217" s="115" t="s">
        <v>179</v>
      </c>
      <c r="D217" s="127">
        <v>6</v>
      </c>
      <c r="E217" s="127" t="s">
        <v>14</v>
      </c>
      <c r="F217" s="128"/>
      <c r="G217" s="128"/>
      <c r="H217" s="117">
        <f t="shared" ref="H217" si="46">SUM(F217:G217)*D217</f>
        <v>0</v>
      </c>
      <c r="I217" s="97"/>
    </row>
    <row r="218" spans="1:9" s="13" customFormat="1" ht="13.9" customHeight="1" thickBot="1" x14ac:dyDescent="0.3">
      <c r="A218" s="20"/>
      <c r="B218" s="166"/>
      <c r="C218" s="12" t="s">
        <v>125</v>
      </c>
      <c r="D218" s="189"/>
      <c r="E218" s="189"/>
      <c r="F218" s="201">
        <f>SUMPRODUCT(D161:D217,F161:F217)</f>
        <v>0</v>
      </c>
      <c r="G218" s="201">
        <f>SUMPRODUCT(D161:D217,G161:G217)</f>
        <v>0</v>
      </c>
      <c r="H218" s="202">
        <f>SUM(H161:H217)</f>
        <v>0</v>
      </c>
      <c r="I218" s="97"/>
    </row>
    <row r="219" spans="1:9" s="109" customFormat="1" ht="13.9" customHeight="1" x14ac:dyDescent="0.25">
      <c r="A219" s="16"/>
      <c r="B219" s="159" t="s">
        <v>126</v>
      </c>
      <c r="C219" s="223" t="s">
        <v>127</v>
      </c>
      <c r="D219" s="17"/>
      <c r="E219" s="17"/>
      <c r="F219" s="191"/>
      <c r="G219" s="191"/>
      <c r="H219" s="192"/>
      <c r="I219" s="108"/>
    </row>
    <row r="220" spans="1:9" s="13" customFormat="1" ht="13.9" customHeight="1" x14ac:dyDescent="0.25">
      <c r="A220" s="19"/>
      <c r="B220" s="168">
        <v>1</v>
      </c>
      <c r="C220" s="308" t="s">
        <v>128</v>
      </c>
      <c r="D220" s="309"/>
      <c r="E220" s="309"/>
      <c r="F220" s="309"/>
      <c r="G220" s="309"/>
      <c r="H220" s="310"/>
      <c r="I220" s="97"/>
    </row>
    <row r="221" spans="1:9" s="13" customFormat="1" ht="13.9" customHeight="1" x14ac:dyDescent="0.25">
      <c r="A221" s="105"/>
      <c r="B221" s="163" t="s">
        <v>16</v>
      </c>
      <c r="C221" s="106" t="s">
        <v>129</v>
      </c>
      <c r="D221" s="135"/>
      <c r="E221" s="135"/>
      <c r="F221" s="198"/>
      <c r="G221" s="198"/>
      <c r="H221" s="208"/>
      <c r="I221" s="97"/>
    </row>
    <row r="222" spans="1:9" s="13" customFormat="1" ht="42" customHeight="1" x14ac:dyDescent="0.25">
      <c r="A222" s="101"/>
      <c r="B222" s="162" t="s">
        <v>130</v>
      </c>
      <c r="C222" s="110" t="s">
        <v>131</v>
      </c>
      <c r="D222" s="104">
        <v>11</v>
      </c>
      <c r="E222" s="104" t="s">
        <v>19</v>
      </c>
      <c r="F222" s="126"/>
      <c r="G222" s="126"/>
      <c r="H222" s="117">
        <f t="shared" ref="H222:H230" si="47">SUM(F222:G222)*D222</f>
        <v>0</v>
      </c>
      <c r="I222" s="97"/>
    </row>
    <row r="223" spans="1:9" s="13" customFormat="1" ht="13.9" customHeight="1" x14ac:dyDescent="0.25">
      <c r="A223" s="101"/>
      <c r="B223" s="162" t="s">
        <v>132</v>
      </c>
      <c r="C223" s="111" t="s">
        <v>133</v>
      </c>
      <c r="D223" s="104">
        <v>11</v>
      </c>
      <c r="E223" s="104" t="s">
        <v>19</v>
      </c>
      <c r="F223" s="126"/>
      <c r="G223" s="126"/>
      <c r="H223" s="117">
        <f t="shared" si="47"/>
        <v>0</v>
      </c>
      <c r="I223" s="97"/>
    </row>
    <row r="224" spans="1:9" ht="29.45" customHeight="1" x14ac:dyDescent="0.25">
      <c r="A224" s="101"/>
      <c r="B224" s="162" t="s">
        <v>134</v>
      </c>
      <c r="C224" s="111" t="s">
        <v>135</v>
      </c>
      <c r="D224" s="104">
        <v>11</v>
      </c>
      <c r="E224" s="104" t="s">
        <v>19</v>
      </c>
      <c r="F224" s="126"/>
      <c r="G224" s="126"/>
      <c r="H224" s="117">
        <f t="shared" si="47"/>
        <v>0</v>
      </c>
    </row>
    <row r="225" spans="1:9" ht="43.15" customHeight="1" x14ac:dyDescent="0.25">
      <c r="A225" s="101"/>
      <c r="B225" s="162" t="s">
        <v>136</v>
      </c>
      <c r="C225" s="110" t="s">
        <v>953</v>
      </c>
      <c r="D225" s="104">
        <v>1</v>
      </c>
      <c r="E225" s="104" t="s">
        <v>14</v>
      </c>
      <c r="F225" s="126"/>
      <c r="G225" s="126"/>
      <c r="H225" s="117">
        <f t="shared" si="47"/>
        <v>0</v>
      </c>
    </row>
    <row r="226" spans="1:9" s="13" customFormat="1" ht="13.9" customHeight="1" x14ac:dyDescent="0.25">
      <c r="A226" s="105"/>
      <c r="B226" s="163" t="s">
        <v>18</v>
      </c>
      <c r="C226" s="106" t="s">
        <v>137</v>
      </c>
      <c r="D226" s="112"/>
      <c r="E226" s="112"/>
      <c r="F226" s="195"/>
      <c r="G226" s="195"/>
      <c r="H226" s="196"/>
      <c r="I226" s="97"/>
    </row>
    <row r="227" spans="1:9" s="13" customFormat="1" ht="42.6" customHeight="1" x14ac:dyDescent="0.25">
      <c r="A227" s="101"/>
      <c r="B227" s="162" t="s">
        <v>138</v>
      </c>
      <c r="C227" s="110" t="s">
        <v>139</v>
      </c>
      <c r="D227" s="104">
        <v>20</v>
      </c>
      <c r="E227" s="104" t="s">
        <v>19</v>
      </c>
      <c r="F227" s="126"/>
      <c r="G227" s="126"/>
      <c r="H227" s="117">
        <f t="shared" si="47"/>
        <v>0</v>
      </c>
      <c r="I227" s="97"/>
    </row>
    <row r="228" spans="1:9" s="13" customFormat="1" ht="13.9" customHeight="1" x14ac:dyDescent="0.25">
      <c r="A228" s="101"/>
      <c r="B228" s="162" t="s">
        <v>140</v>
      </c>
      <c r="C228" s="111" t="s">
        <v>133</v>
      </c>
      <c r="D228" s="104">
        <v>20</v>
      </c>
      <c r="E228" s="104" t="s">
        <v>19</v>
      </c>
      <c r="F228" s="126"/>
      <c r="G228" s="126"/>
      <c r="H228" s="117">
        <f t="shared" si="47"/>
        <v>0</v>
      </c>
      <c r="I228" s="97"/>
    </row>
    <row r="229" spans="1:9" s="13" customFormat="1" ht="27.6" customHeight="1" x14ac:dyDescent="0.25">
      <c r="A229" s="101"/>
      <c r="B229" s="162" t="s">
        <v>141</v>
      </c>
      <c r="C229" s="111" t="s">
        <v>933</v>
      </c>
      <c r="D229" s="104">
        <v>51</v>
      </c>
      <c r="E229" s="104" t="s">
        <v>19</v>
      </c>
      <c r="F229" s="126"/>
      <c r="G229" s="126"/>
      <c r="H229" s="117">
        <f t="shared" si="47"/>
        <v>0</v>
      </c>
      <c r="I229" s="97"/>
    </row>
    <row r="230" spans="1:9" s="13" customFormat="1" ht="43.9" customHeight="1" thickBot="1" x14ac:dyDescent="0.3">
      <c r="A230" s="102"/>
      <c r="B230" s="172" t="s">
        <v>20</v>
      </c>
      <c r="C230" s="111" t="s">
        <v>932</v>
      </c>
      <c r="D230" s="103">
        <v>37</v>
      </c>
      <c r="E230" s="103" t="s">
        <v>14</v>
      </c>
      <c r="F230" s="209"/>
      <c r="G230" s="209"/>
      <c r="H230" s="117">
        <f t="shared" si="47"/>
        <v>0</v>
      </c>
      <c r="I230" s="97"/>
    </row>
    <row r="231" spans="1:9" ht="13.9" customHeight="1" thickBot="1" x14ac:dyDescent="0.3">
      <c r="A231" s="20"/>
      <c r="B231" s="166"/>
      <c r="C231" s="12" t="s">
        <v>142</v>
      </c>
      <c r="D231" s="189"/>
      <c r="E231" s="189"/>
      <c r="F231" s="201">
        <f>SUMPRODUCT(D222:D230,F222:F230)</f>
        <v>0</v>
      </c>
      <c r="G231" s="201">
        <f>SUMPRODUCT(D222:D230,G222:G230)</f>
        <v>0</v>
      </c>
      <c r="H231" s="202">
        <f>SUM(H222:H230)</f>
        <v>0</v>
      </c>
    </row>
    <row r="232" spans="1:9" ht="13.9" customHeight="1" x14ac:dyDescent="0.25">
      <c r="A232" s="16"/>
      <c r="B232" s="159" t="s">
        <v>143</v>
      </c>
      <c r="C232" s="223" t="s">
        <v>72</v>
      </c>
      <c r="D232" s="17"/>
      <c r="E232" s="17"/>
      <c r="F232" s="191"/>
      <c r="G232" s="191"/>
      <c r="H232" s="192"/>
    </row>
    <row r="233" spans="1:9" s="13" customFormat="1" ht="13.9" customHeight="1" x14ac:dyDescent="0.25">
      <c r="A233" s="101"/>
      <c r="B233" s="173">
        <v>1</v>
      </c>
      <c r="C233" s="115" t="s">
        <v>144</v>
      </c>
      <c r="D233" s="104">
        <v>1034</v>
      </c>
      <c r="E233" s="104" t="s">
        <v>19</v>
      </c>
      <c r="F233" s="126"/>
      <c r="G233" s="126"/>
      <c r="H233" s="117">
        <f t="shared" ref="H233:H234" si="48">SUM(F233:G233)*D233</f>
        <v>0</v>
      </c>
      <c r="I233" s="97"/>
    </row>
    <row r="234" spans="1:9" s="13" customFormat="1" ht="13.9" customHeight="1" thickBot="1" x14ac:dyDescent="0.3">
      <c r="A234" s="102"/>
      <c r="B234" s="174">
        <v>2</v>
      </c>
      <c r="C234" s="227" t="s">
        <v>145</v>
      </c>
      <c r="D234" s="103">
        <v>1034</v>
      </c>
      <c r="E234" s="103" t="s">
        <v>19</v>
      </c>
      <c r="F234" s="209"/>
      <c r="G234" s="209"/>
      <c r="H234" s="117">
        <f t="shared" si="48"/>
        <v>0</v>
      </c>
      <c r="I234" s="97"/>
    </row>
    <row r="235" spans="1:9" s="13" customFormat="1" ht="13.9" customHeight="1" thickBot="1" x14ac:dyDescent="0.3">
      <c r="A235" s="20"/>
      <c r="B235" s="166"/>
      <c r="C235" s="12" t="s">
        <v>146</v>
      </c>
      <c r="D235" s="189"/>
      <c r="E235" s="189"/>
      <c r="F235" s="201">
        <f>SUMPRODUCT(D233:D234,F233:F234)</f>
        <v>0</v>
      </c>
      <c r="G235" s="201">
        <f>SUMPRODUCT(D233:D234,G233:G234)</f>
        <v>0</v>
      </c>
      <c r="H235" s="202">
        <f>SUM(H233:H234)</f>
        <v>0</v>
      </c>
      <c r="I235" s="97"/>
    </row>
    <row r="236" spans="1:9" s="13" customFormat="1" ht="13.9" customHeight="1" x14ac:dyDescent="0.25">
      <c r="A236" s="16"/>
      <c r="B236" s="159" t="s">
        <v>147</v>
      </c>
      <c r="C236" s="223" t="s">
        <v>148</v>
      </c>
      <c r="D236" s="17"/>
      <c r="E236" s="17"/>
      <c r="F236" s="191"/>
      <c r="G236" s="191"/>
      <c r="H236" s="192"/>
      <c r="I236" s="97"/>
    </row>
    <row r="237" spans="1:9" s="13" customFormat="1" ht="42.6" customHeight="1" thickBot="1" x14ac:dyDescent="0.3">
      <c r="A237" s="102"/>
      <c r="B237" s="174">
        <v>1</v>
      </c>
      <c r="C237" s="227" t="s">
        <v>149</v>
      </c>
      <c r="D237" s="103">
        <v>2</v>
      </c>
      <c r="E237" s="103" t="s">
        <v>14</v>
      </c>
      <c r="F237" s="209"/>
      <c r="G237" s="209"/>
      <c r="H237" s="117">
        <f t="shared" ref="H237" si="49">SUM(F237:G237)*D237</f>
        <v>0</v>
      </c>
      <c r="I237" s="97"/>
    </row>
    <row r="238" spans="1:9" s="13" customFormat="1" ht="13.9" customHeight="1" thickBot="1" x14ac:dyDescent="0.3">
      <c r="A238" s="20"/>
      <c r="B238" s="166"/>
      <c r="C238" s="12" t="s">
        <v>150</v>
      </c>
      <c r="D238" s="189"/>
      <c r="E238" s="189"/>
      <c r="F238" s="201">
        <f>(D237*F237)</f>
        <v>0</v>
      </c>
      <c r="G238" s="201">
        <f>(D237*G237)</f>
        <v>0</v>
      </c>
      <c r="H238" s="202">
        <f>H237</f>
        <v>0</v>
      </c>
      <c r="I238" s="97"/>
    </row>
    <row r="239" spans="1:9" s="13" customFormat="1" ht="13.9" customHeight="1" x14ac:dyDescent="0.25">
      <c r="A239" s="16"/>
      <c r="B239" s="159" t="s">
        <v>151</v>
      </c>
      <c r="C239" s="223" t="s">
        <v>152</v>
      </c>
      <c r="D239" s="17"/>
      <c r="E239" s="17"/>
      <c r="F239" s="191"/>
      <c r="G239" s="191"/>
      <c r="H239" s="192"/>
      <c r="I239" s="97"/>
    </row>
    <row r="240" spans="1:9" s="13" customFormat="1" ht="13.9" customHeight="1" x14ac:dyDescent="0.25">
      <c r="A240" s="185"/>
      <c r="B240" s="246">
        <v>1</v>
      </c>
      <c r="C240" s="314" t="s">
        <v>878</v>
      </c>
      <c r="D240" s="314"/>
      <c r="E240" s="314"/>
      <c r="F240" s="314"/>
      <c r="G240" s="314"/>
      <c r="H240" s="315"/>
      <c r="I240" s="97"/>
    </row>
    <row r="241" spans="1:9" s="13" customFormat="1" ht="13.9" customHeight="1" x14ac:dyDescent="0.25">
      <c r="A241" s="185"/>
      <c r="B241" s="147" t="s">
        <v>16</v>
      </c>
      <c r="C241" s="245" t="s">
        <v>231</v>
      </c>
      <c r="D241" s="148">
        <v>8</v>
      </c>
      <c r="E241" s="148" t="s">
        <v>14</v>
      </c>
      <c r="F241" s="264"/>
      <c r="G241" s="150"/>
      <c r="H241" s="151">
        <f>SUM(F241:G241)*D241</f>
        <v>0</v>
      </c>
      <c r="I241" s="97"/>
    </row>
    <row r="242" spans="1:9" s="13" customFormat="1" ht="13.9" customHeight="1" x14ac:dyDescent="0.25">
      <c r="A242" s="185"/>
      <c r="B242" s="147" t="s">
        <v>18</v>
      </c>
      <c r="C242" s="245" t="s">
        <v>232</v>
      </c>
      <c r="D242" s="148">
        <v>8</v>
      </c>
      <c r="E242" s="148" t="s">
        <v>14</v>
      </c>
      <c r="F242" s="264"/>
      <c r="G242" s="150"/>
      <c r="H242" s="151">
        <f>SUM(F242:G242)*D242</f>
        <v>0</v>
      </c>
      <c r="I242" s="97"/>
    </row>
    <row r="243" spans="1:9" s="13" customFormat="1" ht="13.9" customHeight="1" x14ac:dyDescent="0.25">
      <c r="A243" s="185"/>
      <c r="B243" s="246">
        <v>2</v>
      </c>
      <c r="C243" s="261" t="s">
        <v>879</v>
      </c>
      <c r="D243" s="262"/>
      <c r="E243" s="262"/>
      <c r="F243" s="265"/>
      <c r="G243" s="265"/>
      <c r="H243" s="263"/>
      <c r="I243" s="97"/>
    </row>
    <row r="244" spans="1:9" s="13" customFormat="1" ht="13.9" customHeight="1" x14ac:dyDescent="0.25">
      <c r="A244" s="185"/>
      <c r="B244" s="147" t="s">
        <v>36</v>
      </c>
      <c r="C244" s="110" t="s">
        <v>233</v>
      </c>
      <c r="D244" s="148">
        <v>6</v>
      </c>
      <c r="E244" s="148" t="s">
        <v>14</v>
      </c>
      <c r="F244" s="264"/>
      <c r="G244" s="150"/>
      <c r="H244" s="151">
        <f>SUM(F244:G244)*D244</f>
        <v>0</v>
      </c>
      <c r="I244" s="97"/>
    </row>
    <row r="245" spans="1:9" s="13" customFormat="1" ht="13.9" customHeight="1" x14ac:dyDescent="0.25">
      <c r="A245" s="185"/>
      <c r="B245" s="147" t="s">
        <v>37</v>
      </c>
      <c r="C245" s="110" t="s">
        <v>234</v>
      </c>
      <c r="D245" s="148">
        <v>2</v>
      </c>
      <c r="E245" s="148" t="s">
        <v>14</v>
      </c>
      <c r="F245" s="264"/>
      <c r="G245" s="150"/>
      <c r="H245" s="151">
        <f>SUM(F245:G245)*D245</f>
        <v>0</v>
      </c>
      <c r="I245" s="97"/>
    </row>
    <row r="246" spans="1:9" s="13" customFormat="1" ht="13.9" customHeight="1" x14ac:dyDescent="0.25">
      <c r="A246" s="185"/>
      <c r="B246" s="246">
        <v>3</v>
      </c>
      <c r="C246" s="261" t="s">
        <v>880</v>
      </c>
      <c r="D246" s="262"/>
      <c r="E246" s="262"/>
      <c r="F246" s="265"/>
      <c r="G246" s="265"/>
      <c r="H246" s="263"/>
      <c r="I246" s="97"/>
    </row>
    <row r="247" spans="1:9" s="13" customFormat="1" ht="13.9" customHeight="1" x14ac:dyDescent="0.25">
      <c r="A247" s="185"/>
      <c r="B247" s="147" t="s">
        <v>42</v>
      </c>
      <c r="C247" s="110" t="s">
        <v>881</v>
      </c>
      <c r="D247" s="148">
        <v>5</v>
      </c>
      <c r="E247" s="148" t="s">
        <v>14</v>
      </c>
      <c r="F247" s="264"/>
      <c r="G247" s="150"/>
      <c r="H247" s="151">
        <f>SUM(F247:G247)*D247</f>
        <v>0</v>
      </c>
      <c r="I247" s="97"/>
    </row>
    <row r="248" spans="1:9" ht="13.9" customHeight="1" x14ac:dyDescent="0.25">
      <c r="A248" s="185"/>
      <c r="B248" s="147" t="s">
        <v>43</v>
      </c>
      <c r="C248" s="110" t="s">
        <v>882</v>
      </c>
      <c r="D248" s="148">
        <v>1</v>
      </c>
      <c r="E248" s="148" t="s">
        <v>14</v>
      </c>
      <c r="F248" s="264"/>
      <c r="G248" s="150"/>
      <c r="H248" s="151">
        <f>SUM(F248:G248)*D248</f>
        <v>0</v>
      </c>
    </row>
    <row r="249" spans="1:9" ht="13.9" customHeight="1" x14ac:dyDescent="0.25">
      <c r="A249" s="185"/>
      <c r="B249" s="246">
        <v>4</v>
      </c>
      <c r="C249" s="261" t="s">
        <v>883</v>
      </c>
      <c r="D249" s="262"/>
      <c r="E249" s="262"/>
      <c r="F249" s="265"/>
      <c r="G249" s="265"/>
      <c r="H249" s="263"/>
    </row>
    <row r="250" spans="1:9" ht="13.9" customHeight="1" x14ac:dyDescent="0.25">
      <c r="A250" s="185"/>
      <c r="B250" s="147" t="s">
        <v>47</v>
      </c>
      <c r="C250" s="110" t="s">
        <v>884</v>
      </c>
      <c r="D250" s="148">
        <v>3</v>
      </c>
      <c r="E250" s="148" t="s">
        <v>14</v>
      </c>
      <c r="F250" s="264"/>
      <c r="G250" s="150"/>
      <c r="H250" s="151">
        <f>SUM(F250:G250)*D250</f>
        <v>0</v>
      </c>
    </row>
    <row r="251" spans="1:9" s="13" customFormat="1" ht="13.9" customHeight="1" x14ac:dyDescent="0.25">
      <c r="A251" s="185"/>
      <c r="B251" s="147" t="s">
        <v>285</v>
      </c>
      <c r="C251" s="110" t="s">
        <v>885</v>
      </c>
      <c r="D251" s="148">
        <v>1</v>
      </c>
      <c r="E251" s="148" t="s">
        <v>14</v>
      </c>
      <c r="F251" s="264"/>
      <c r="G251" s="150"/>
      <c r="H251" s="151">
        <f>SUM(F251:G251)*D251</f>
        <v>0</v>
      </c>
      <c r="I251" s="97"/>
    </row>
    <row r="252" spans="1:9" s="13" customFormat="1" ht="13.9" customHeight="1" x14ac:dyDescent="0.25">
      <c r="A252" s="185"/>
      <c r="B252" s="147" t="s">
        <v>286</v>
      </c>
      <c r="C252" s="110" t="s">
        <v>886</v>
      </c>
      <c r="D252" s="148">
        <v>2</v>
      </c>
      <c r="E252" s="148" t="s">
        <v>14</v>
      </c>
      <c r="F252" s="264"/>
      <c r="G252" s="150"/>
      <c r="H252" s="151">
        <f>SUM(F252:G252)*D252</f>
        <v>0</v>
      </c>
      <c r="I252" s="97"/>
    </row>
    <row r="253" spans="1:9" s="13" customFormat="1" ht="13.9" customHeight="1" x14ac:dyDescent="0.25">
      <c r="A253" s="185"/>
      <c r="B253" s="246">
        <v>5</v>
      </c>
      <c r="C253" s="261" t="s">
        <v>887</v>
      </c>
      <c r="D253" s="262"/>
      <c r="E253" s="262"/>
      <c r="F253" s="265"/>
      <c r="G253" s="265"/>
      <c r="H253" s="263"/>
      <c r="I253" s="97"/>
    </row>
    <row r="254" spans="1:9" s="13" customFormat="1" ht="57" customHeight="1" thickBot="1" x14ac:dyDescent="0.3">
      <c r="A254" s="185"/>
      <c r="B254" s="147" t="s">
        <v>53</v>
      </c>
      <c r="C254" s="110" t="s">
        <v>352</v>
      </c>
      <c r="D254" s="148">
        <v>1</v>
      </c>
      <c r="E254" s="148" t="s">
        <v>14</v>
      </c>
      <c r="F254" s="264"/>
      <c r="G254" s="150"/>
      <c r="H254" s="151">
        <f>SUM(F254:G254)*D254</f>
        <v>0</v>
      </c>
      <c r="I254" s="97"/>
    </row>
    <row r="255" spans="1:9" s="13" customFormat="1" ht="13.9" customHeight="1" thickBot="1" x14ac:dyDescent="0.3">
      <c r="A255" s="20"/>
      <c r="B255" s="166"/>
      <c r="C255" s="12" t="s">
        <v>153</v>
      </c>
      <c r="D255" s="189"/>
      <c r="E255" s="189"/>
      <c r="F255" s="201">
        <f>SUMPRODUCT(D240:D254,F240:F254)</f>
        <v>0</v>
      </c>
      <c r="G255" s="201">
        <f>SUMPRODUCT(D240:D254,G240:G254)</f>
        <v>0</v>
      </c>
      <c r="H255" s="202">
        <f>SUM(H240:H254)</f>
        <v>0</v>
      </c>
      <c r="I255" s="97"/>
    </row>
    <row r="256" spans="1:9" s="13" customFormat="1" ht="13.9" customHeight="1" thickBot="1" x14ac:dyDescent="0.3">
      <c r="A256" s="30"/>
      <c r="B256" s="175"/>
      <c r="C256" s="228" t="s">
        <v>154</v>
      </c>
      <c r="D256" s="31"/>
      <c r="E256" s="31"/>
      <c r="F256" s="210">
        <f>F255+F238+F235+F231+F218+F158+F143</f>
        <v>0</v>
      </c>
      <c r="G256" s="210">
        <f>G255+G238+G235+G231+G218+G158+G143</f>
        <v>0</v>
      </c>
      <c r="H256" s="210">
        <f>H255+H238+H235+H231+H218+H158+H143</f>
        <v>0</v>
      </c>
      <c r="I256" s="97"/>
    </row>
    <row r="257" spans="1:9" s="13" customFormat="1" ht="13.9" customHeight="1" x14ac:dyDescent="0.25">
      <c r="A257" s="16"/>
      <c r="B257" s="159" t="s">
        <v>155</v>
      </c>
      <c r="C257" s="223" t="s">
        <v>156</v>
      </c>
      <c r="D257" s="17"/>
      <c r="E257" s="17"/>
      <c r="F257" s="191"/>
      <c r="G257" s="191"/>
      <c r="H257" s="192"/>
      <c r="I257" s="97"/>
    </row>
    <row r="258" spans="1:9" s="13" customFormat="1" ht="13.9" customHeight="1" x14ac:dyDescent="0.25">
      <c r="A258" s="98"/>
      <c r="B258" s="176">
        <v>1</v>
      </c>
      <c r="C258" s="229" t="s">
        <v>235</v>
      </c>
      <c r="D258" s="86"/>
      <c r="E258" s="87"/>
      <c r="F258" s="211"/>
      <c r="G258" s="211"/>
      <c r="H258" s="212"/>
      <c r="I258" s="97"/>
    </row>
    <row r="259" spans="1:9" s="13" customFormat="1" ht="13.9" customHeight="1" x14ac:dyDescent="0.25">
      <c r="A259" s="99"/>
      <c r="B259" s="147" t="s">
        <v>16</v>
      </c>
      <c r="C259" s="230" t="s">
        <v>523</v>
      </c>
      <c r="D259" s="148">
        <v>5</v>
      </c>
      <c r="E259" s="148" t="s">
        <v>237</v>
      </c>
      <c r="F259" s="150"/>
      <c r="G259" s="150"/>
      <c r="H259" s="151">
        <f t="shared" ref="H259:H275" si="50">SUM(F259:G259)*D259</f>
        <v>0</v>
      </c>
      <c r="I259" s="97"/>
    </row>
    <row r="260" spans="1:9" s="13" customFormat="1" ht="13.9" customHeight="1" x14ac:dyDescent="0.25">
      <c r="A260" s="99"/>
      <c r="B260" s="147" t="s">
        <v>18</v>
      </c>
      <c r="C260" s="230" t="s">
        <v>524</v>
      </c>
      <c r="D260" s="148">
        <v>15</v>
      </c>
      <c r="E260" s="148" t="s">
        <v>237</v>
      </c>
      <c r="F260" s="150"/>
      <c r="G260" s="150"/>
      <c r="H260" s="151">
        <f t="shared" si="50"/>
        <v>0</v>
      </c>
      <c r="I260" s="97"/>
    </row>
    <row r="261" spans="1:9" s="13" customFormat="1" ht="13.9" customHeight="1" x14ac:dyDescent="0.25">
      <c r="A261" s="99"/>
      <c r="B261" s="147" t="s">
        <v>20</v>
      </c>
      <c r="C261" s="230" t="s">
        <v>236</v>
      </c>
      <c r="D261" s="148">
        <v>26</v>
      </c>
      <c r="E261" s="148" t="s">
        <v>237</v>
      </c>
      <c r="F261" s="150"/>
      <c r="G261" s="150"/>
      <c r="H261" s="151">
        <f t="shared" si="50"/>
        <v>0</v>
      </c>
      <c r="I261" s="97"/>
    </row>
    <row r="262" spans="1:9" s="13" customFormat="1" ht="13.9" customHeight="1" x14ac:dyDescent="0.25">
      <c r="A262" s="99"/>
      <c r="B262" s="147" t="s">
        <v>22</v>
      </c>
      <c r="C262" s="230" t="s">
        <v>525</v>
      </c>
      <c r="D262" s="148">
        <v>55</v>
      </c>
      <c r="E262" s="148" t="s">
        <v>237</v>
      </c>
      <c r="F262" s="150"/>
      <c r="G262" s="150"/>
      <c r="H262" s="151">
        <f t="shared" si="50"/>
        <v>0</v>
      </c>
      <c r="I262" s="97"/>
    </row>
    <row r="263" spans="1:9" s="13" customFormat="1" ht="13.9" customHeight="1" x14ac:dyDescent="0.25">
      <c r="A263" s="99"/>
      <c r="B263" s="147" t="s">
        <v>23</v>
      </c>
      <c r="C263" s="230" t="s">
        <v>607</v>
      </c>
      <c r="D263" s="148">
        <v>90</v>
      </c>
      <c r="E263" s="148" t="s">
        <v>237</v>
      </c>
      <c r="F263" s="150"/>
      <c r="G263" s="150"/>
      <c r="H263" s="151">
        <f t="shared" si="50"/>
        <v>0</v>
      </c>
      <c r="I263" s="97"/>
    </row>
    <row r="264" spans="1:9" s="13" customFormat="1" ht="13.9" customHeight="1" x14ac:dyDescent="0.25">
      <c r="A264" s="99"/>
      <c r="B264" s="147" t="s">
        <v>24</v>
      </c>
      <c r="C264" s="230" t="s">
        <v>526</v>
      </c>
      <c r="D264" s="148">
        <v>30</v>
      </c>
      <c r="E264" s="148" t="s">
        <v>21</v>
      </c>
      <c r="F264" s="150"/>
      <c r="G264" s="150"/>
      <c r="H264" s="151">
        <f t="shared" si="50"/>
        <v>0</v>
      </c>
      <c r="I264" s="97"/>
    </row>
    <row r="265" spans="1:9" s="13" customFormat="1" ht="13.9" customHeight="1" x14ac:dyDescent="0.25">
      <c r="A265" s="99"/>
      <c r="B265" s="147" t="s">
        <v>25</v>
      </c>
      <c r="C265" s="230" t="s">
        <v>527</v>
      </c>
      <c r="D265" s="148">
        <v>70</v>
      </c>
      <c r="E265" s="148" t="s">
        <v>21</v>
      </c>
      <c r="F265" s="150"/>
      <c r="G265" s="150"/>
      <c r="H265" s="151">
        <f t="shared" si="50"/>
        <v>0</v>
      </c>
      <c r="I265" s="97"/>
    </row>
    <row r="266" spans="1:9" s="13" customFormat="1" ht="13.9" customHeight="1" x14ac:dyDescent="0.25">
      <c r="A266" s="99"/>
      <c r="B266" s="147" t="s">
        <v>26</v>
      </c>
      <c r="C266" s="230" t="s">
        <v>528</v>
      </c>
      <c r="D266" s="148">
        <v>100</v>
      </c>
      <c r="E266" s="148" t="s">
        <v>21</v>
      </c>
      <c r="F266" s="150"/>
      <c r="G266" s="150"/>
      <c r="H266" s="151">
        <f t="shared" si="50"/>
        <v>0</v>
      </c>
      <c r="I266" s="97"/>
    </row>
    <row r="267" spans="1:9" s="13" customFormat="1" ht="13.9" customHeight="1" x14ac:dyDescent="0.25">
      <c r="A267" s="99"/>
      <c r="B267" s="147" t="s">
        <v>27</v>
      </c>
      <c r="C267" s="230" t="s">
        <v>529</v>
      </c>
      <c r="D267" s="148">
        <v>60</v>
      </c>
      <c r="E267" s="148" t="s">
        <v>21</v>
      </c>
      <c r="F267" s="150"/>
      <c r="G267" s="150"/>
      <c r="H267" s="151">
        <f t="shared" si="50"/>
        <v>0</v>
      </c>
      <c r="I267" s="97"/>
    </row>
    <row r="268" spans="1:9" s="13" customFormat="1" ht="13.9" customHeight="1" x14ac:dyDescent="0.25">
      <c r="A268" s="99"/>
      <c r="B268" s="147" t="s">
        <v>28</v>
      </c>
      <c r="C268" s="230" t="s">
        <v>608</v>
      </c>
      <c r="D268" s="148">
        <v>85</v>
      </c>
      <c r="E268" s="148" t="s">
        <v>21</v>
      </c>
      <c r="F268" s="150"/>
      <c r="G268" s="150"/>
      <c r="H268" s="151">
        <f t="shared" si="50"/>
        <v>0</v>
      </c>
      <c r="I268" s="97"/>
    </row>
    <row r="269" spans="1:9" s="13" customFormat="1" ht="13.9" customHeight="1" x14ac:dyDescent="0.25">
      <c r="A269" s="99"/>
      <c r="B269" s="147" t="s">
        <v>29</v>
      </c>
      <c r="C269" s="230" t="s">
        <v>238</v>
      </c>
      <c r="D269" s="148">
        <v>30</v>
      </c>
      <c r="E269" s="148" t="s">
        <v>237</v>
      </c>
      <c r="F269" s="150"/>
      <c r="G269" s="150"/>
      <c r="H269" s="151">
        <f t="shared" si="50"/>
        <v>0</v>
      </c>
      <c r="I269" s="97"/>
    </row>
    <row r="270" spans="1:9" s="13" customFormat="1" ht="13.9" customHeight="1" x14ac:dyDescent="0.25">
      <c r="A270" s="99"/>
      <c r="B270" s="147" t="s">
        <v>30</v>
      </c>
      <c r="C270" s="230" t="s">
        <v>239</v>
      </c>
      <c r="D270" s="148">
        <v>20</v>
      </c>
      <c r="E270" s="148" t="s">
        <v>33</v>
      </c>
      <c r="F270" s="150"/>
      <c r="G270" s="150"/>
      <c r="H270" s="151">
        <f t="shared" si="50"/>
        <v>0</v>
      </c>
      <c r="I270" s="97"/>
    </row>
    <row r="271" spans="1:9" s="13" customFormat="1" ht="13.9" customHeight="1" x14ac:dyDescent="0.25">
      <c r="A271" s="99"/>
      <c r="B271" s="147" t="s">
        <v>31</v>
      </c>
      <c r="C271" s="230" t="s">
        <v>240</v>
      </c>
      <c r="D271" s="148">
        <v>15</v>
      </c>
      <c r="E271" s="148" t="s">
        <v>237</v>
      </c>
      <c r="F271" s="150"/>
      <c r="G271" s="150"/>
      <c r="H271" s="151">
        <f t="shared" si="50"/>
        <v>0</v>
      </c>
      <c r="I271" s="97"/>
    </row>
    <row r="272" spans="1:9" s="13" customFormat="1" ht="13.9" customHeight="1" x14ac:dyDescent="0.25">
      <c r="A272" s="99"/>
      <c r="B272" s="147" t="s">
        <v>32</v>
      </c>
      <c r="C272" s="230" t="s">
        <v>530</v>
      </c>
      <c r="D272" s="148">
        <v>30</v>
      </c>
      <c r="E272" s="148" t="s">
        <v>21</v>
      </c>
      <c r="F272" s="150"/>
      <c r="G272" s="150"/>
      <c r="H272" s="151">
        <f t="shared" si="50"/>
        <v>0</v>
      </c>
      <c r="I272" s="97"/>
    </row>
    <row r="273" spans="1:10" s="13" customFormat="1" ht="13.9" customHeight="1" x14ac:dyDescent="0.25">
      <c r="A273" s="99"/>
      <c r="B273" s="147" t="s">
        <v>296</v>
      </c>
      <c r="C273" s="230" t="s">
        <v>531</v>
      </c>
      <c r="D273" s="148">
        <v>20</v>
      </c>
      <c r="E273" s="148" t="s">
        <v>21</v>
      </c>
      <c r="F273" s="150"/>
      <c r="G273" s="150"/>
      <c r="H273" s="151">
        <f t="shared" si="50"/>
        <v>0</v>
      </c>
      <c r="I273" s="97"/>
    </row>
    <row r="274" spans="1:10" s="13" customFormat="1" ht="13.9" customHeight="1" x14ac:dyDescent="0.25">
      <c r="A274" s="99"/>
      <c r="B274" s="147" t="s">
        <v>297</v>
      </c>
      <c r="C274" s="230" t="s">
        <v>532</v>
      </c>
      <c r="D274" s="148">
        <v>8</v>
      </c>
      <c r="E274" s="148" t="s">
        <v>21</v>
      </c>
      <c r="F274" s="150"/>
      <c r="G274" s="150"/>
      <c r="H274" s="151">
        <f t="shared" si="50"/>
        <v>0</v>
      </c>
      <c r="I274" s="97"/>
    </row>
    <row r="275" spans="1:10" s="13" customFormat="1" ht="28.9" customHeight="1" x14ac:dyDescent="0.25">
      <c r="A275" s="99"/>
      <c r="B275" s="147" t="s">
        <v>308</v>
      </c>
      <c r="C275" s="230" t="s">
        <v>241</v>
      </c>
      <c r="D275" s="148">
        <v>1</v>
      </c>
      <c r="E275" s="148" t="s">
        <v>14</v>
      </c>
      <c r="F275" s="150"/>
      <c r="G275" s="150"/>
      <c r="H275" s="151">
        <f t="shared" si="50"/>
        <v>0</v>
      </c>
      <c r="I275" s="97"/>
      <c r="J275" s="258"/>
    </row>
    <row r="276" spans="1:10" s="13" customFormat="1" ht="13.9" customHeight="1" x14ac:dyDescent="0.25">
      <c r="A276" s="99"/>
      <c r="B276" s="177" t="s">
        <v>242</v>
      </c>
      <c r="C276" s="94" t="s">
        <v>243</v>
      </c>
      <c r="D276" s="89"/>
      <c r="E276" s="90"/>
      <c r="F276" s="259"/>
      <c r="G276" s="260"/>
      <c r="H276" s="117"/>
      <c r="I276" s="97"/>
    </row>
    <row r="277" spans="1:10" s="13" customFormat="1" ht="13.9" customHeight="1" x14ac:dyDescent="0.25">
      <c r="A277" s="99"/>
      <c r="B277" s="147" t="s">
        <v>36</v>
      </c>
      <c r="C277" s="230" t="s">
        <v>244</v>
      </c>
      <c r="D277" s="148">
        <v>170</v>
      </c>
      <c r="E277" s="148" t="s">
        <v>21</v>
      </c>
      <c r="F277" s="150"/>
      <c r="G277" s="150"/>
      <c r="H277" s="151">
        <f t="shared" ref="H277:H285" si="51">SUM(F277:G277)*D277</f>
        <v>0</v>
      </c>
      <c r="I277" s="97"/>
    </row>
    <row r="278" spans="1:10" s="13" customFormat="1" ht="13.9" customHeight="1" x14ac:dyDescent="0.25">
      <c r="A278" s="99"/>
      <c r="B278" s="147" t="s">
        <v>37</v>
      </c>
      <c r="C278" s="230" t="s">
        <v>245</v>
      </c>
      <c r="D278" s="148">
        <v>10</v>
      </c>
      <c r="E278" s="148" t="s">
        <v>21</v>
      </c>
      <c r="F278" s="150"/>
      <c r="G278" s="150"/>
      <c r="H278" s="151">
        <f t="shared" si="51"/>
        <v>0</v>
      </c>
      <c r="I278" s="97"/>
    </row>
    <row r="279" spans="1:10" s="13" customFormat="1" ht="13.9" customHeight="1" x14ac:dyDescent="0.25">
      <c r="A279" s="99"/>
      <c r="B279" s="147" t="s">
        <v>38</v>
      </c>
      <c r="C279" s="231" t="s">
        <v>246</v>
      </c>
      <c r="D279" s="152">
        <v>40</v>
      </c>
      <c r="E279" s="152" t="s">
        <v>21</v>
      </c>
      <c r="F279" s="153"/>
      <c r="G279" s="153"/>
      <c r="H279" s="154">
        <f t="shared" si="51"/>
        <v>0</v>
      </c>
      <c r="I279" s="97"/>
    </row>
    <row r="280" spans="1:10" s="13" customFormat="1" ht="13.9" customHeight="1" x14ac:dyDescent="0.25">
      <c r="A280" s="99"/>
      <c r="B280" s="147" t="s">
        <v>39</v>
      </c>
      <c r="C280" s="230" t="s">
        <v>247</v>
      </c>
      <c r="D280" s="148">
        <v>25</v>
      </c>
      <c r="E280" s="148" t="s">
        <v>21</v>
      </c>
      <c r="F280" s="150"/>
      <c r="G280" s="150"/>
      <c r="H280" s="151">
        <f t="shared" si="51"/>
        <v>0</v>
      </c>
      <c r="I280" s="97"/>
    </row>
    <row r="281" spans="1:10" s="13" customFormat="1" ht="13.9" customHeight="1" x14ac:dyDescent="0.25">
      <c r="A281" s="99"/>
      <c r="B281" s="147" t="s">
        <v>40</v>
      </c>
      <c r="C281" s="230" t="s">
        <v>248</v>
      </c>
      <c r="D281" s="148">
        <v>170</v>
      </c>
      <c r="E281" s="148" t="s">
        <v>21</v>
      </c>
      <c r="F281" s="150"/>
      <c r="G281" s="150"/>
      <c r="H281" s="151">
        <f t="shared" si="51"/>
        <v>0</v>
      </c>
      <c r="I281" s="97"/>
    </row>
    <row r="282" spans="1:10" s="13" customFormat="1" ht="13.9" customHeight="1" x14ac:dyDescent="0.25">
      <c r="A282" s="99"/>
      <c r="B282" s="147" t="s">
        <v>120</v>
      </c>
      <c r="C282" s="231" t="s">
        <v>533</v>
      </c>
      <c r="D282" s="152">
        <v>5</v>
      </c>
      <c r="E282" s="152" t="s">
        <v>98</v>
      </c>
      <c r="F282" s="153"/>
      <c r="G282" s="153"/>
      <c r="H282" s="154">
        <f t="shared" si="51"/>
        <v>0</v>
      </c>
      <c r="I282" s="97"/>
    </row>
    <row r="283" spans="1:10" s="13" customFormat="1" ht="13.9" customHeight="1" x14ac:dyDescent="0.25">
      <c r="A283" s="99"/>
      <c r="B283" s="147" t="s">
        <v>249</v>
      </c>
      <c r="C283" s="230" t="s">
        <v>534</v>
      </c>
      <c r="D283" s="148">
        <v>3</v>
      </c>
      <c r="E283" s="148" t="s">
        <v>98</v>
      </c>
      <c r="F283" s="150"/>
      <c r="G283" s="150"/>
      <c r="H283" s="151">
        <f t="shared" si="51"/>
        <v>0</v>
      </c>
      <c r="I283" s="97"/>
    </row>
    <row r="284" spans="1:10" s="13" customFormat="1" ht="13.9" customHeight="1" x14ac:dyDescent="0.25">
      <c r="A284" s="100"/>
      <c r="B284" s="147" t="s">
        <v>250</v>
      </c>
      <c r="C284" s="230" t="s">
        <v>609</v>
      </c>
      <c r="D284" s="148">
        <v>2</v>
      </c>
      <c r="E284" s="148" t="s">
        <v>98</v>
      </c>
      <c r="F284" s="150"/>
      <c r="G284" s="150"/>
      <c r="H284" s="151">
        <f t="shared" si="51"/>
        <v>0</v>
      </c>
      <c r="I284" s="97"/>
    </row>
    <row r="285" spans="1:10" s="13" customFormat="1" ht="13.9" customHeight="1" x14ac:dyDescent="0.25">
      <c r="A285" s="100"/>
      <c r="B285" s="147" t="s">
        <v>251</v>
      </c>
      <c r="C285" s="231" t="s">
        <v>254</v>
      </c>
      <c r="D285" s="152">
        <v>1</v>
      </c>
      <c r="E285" s="148" t="s">
        <v>14</v>
      </c>
      <c r="F285" s="153"/>
      <c r="G285" s="153"/>
      <c r="H285" s="154">
        <f t="shared" si="51"/>
        <v>0</v>
      </c>
      <c r="I285" s="97"/>
    </row>
    <row r="286" spans="1:10" s="13" customFormat="1" ht="13.9" customHeight="1" x14ac:dyDescent="0.25">
      <c r="A286" s="100"/>
      <c r="B286" s="177" t="s">
        <v>255</v>
      </c>
      <c r="C286" s="94" t="s">
        <v>256</v>
      </c>
      <c r="D286" s="95"/>
      <c r="E286" s="93"/>
      <c r="F286" s="188"/>
      <c r="G286" s="188"/>
      <c r="H286" s="117"/>
      <c r="I286" s="97"/>
    </row>
    <row r="287" spans="1:10" s="13" customFormat="1" ht="13.9" customHeight="1" x14ac:dyDescent="0.25">
      <c r="A287" s="100"/>
      <c r="B287" s="178" t="s">
        <v>42</v>
      </c>
      <c r="C287" s="230" t="s">
        <v>257</v>
      </c>
      <c r="D287" s="148">
        <v>400</v>
      </c>
      <c r="E287" s="148" t="s">
        <v>237</v>
      </c>
      <c r="F287" s="150"/>
      <c r="G287" s="150"/>
      <c r="H287" s="151">
        <f t="shared" ref="H287:H305" si="52">SUM(F287:G287)*D287</f>
        <v>0</v>
      </c>
      <c r="I287" s="97"/>
    </row>
    <row r="288" spans="1:10" s="13" customFormat="1" ht="13.9" customHeight="1" x14ac:dyDescent="0.25">
      <c r="A288" s="100"/>
      <c r="B288" s="178" t="s">
        <v>43</v>
      </c>
      <c r="C288" s="230" t="s">
        <v>258</v>
      </c>
      <c r="D288" s="148">
        <v>480</v>
      </c>
      <c r="E288" s="148" t="s">
        <v>237</v>
      </c>
      <c r="F288" s="150"/>
      <c r="G288" s="150"/>
      <c r="H288" s="151">
        <f t="shared" si="52"/>
        <v>0</v>
      </c>
      <c r="I288" s="97"/>
    </row>
    <row r="289" spans="1:9" s="13" customFormat="1" ht="30.6" customHeight="1" x14ac:dyDescent="0.25">
      <c r="A289" s="100"/>
      <c r="B289" s="178" t="s">
        <v>44</v>
      </c>
      <c r="C289" s="231" t="s">
        <v>260</v>
      </c>
      <c r="D289" s="152">
        <v>250</v>
      </c>
      <c r="E289" s="152" t="s">
        <v>19</v>
      </c>
      <c r="F289" s="153"/>
      <c r="G289" s="153"/>
      <c r="H289" s="154">
        <f t="shared" si="52"/>
        <v>0</v>
      </c>
      <c r="I289" s="97"/>
    </row>
    <row r="290" spans="1:9" s="13" customFormat="1" ht="13.9" customHeight="1" x14ac:dyDescent="0.25">
      <c r="A290" s="99"/>
      <c r="B290" s="178" t="s">
        <v>259</v>
      </c>
      <c r="C290" s="230" t="s">
        <v>535</v>
      </c>
      <c r="D290" s="148">
        <v>6</v>
      </c>
      <c r="E290" s="148" t="s">
        <v>21</v>
      </c>
      <c r="F290" s="150"/>
      <c r="G290" s="150"/>
      <c r="H290" s="151">
        <f t="shared" si="52"/>
        <v>0</v>
      </c>
      <c r="I290" s="97"/>
    </row>
    <row r="291" spans="1:9" s="13" customFormat="1" ht="28.15" customHeight="1" x14ac:dyDescent="0.25">
      <c r="A291" s="99"/>
      <c r="B291" s="178" t="s">
        <v>261</v>
      </c>
      <c r="C291" s="230" t="s">
        <v>536</v>
      </c>
      <c r="D291" s="148">
        <v>8</v>
      </c>
      <c r="E291" s="148" t="s">
        <v>98</v>
      </c>
      <c r="F291" s="150"/>
      <c r="G291" s="150"/>
      <c r="H291" s="151">
        <f t="shared" si="52"/>
        <v>0</v>
      </c>
      <c r="I291" s="97"/>
    </row>
    <row r="292" spans="1:9" s="13" customFormat="1" ht="27" customHeight="1" x14ac:dyDescent="0.25">
      <c r="A292" s="99"/>
      <c r="B292" s="178" t="s">
        <v>262</v>
      </c>
      <c r="C292" s="231" t="s">
        <v>537</v>
      </c>
      <c r="D292" s="152">
        <v>12</v>
      </c>
      <c r="E292" s="152" t="s">
        <v>98</v>
      </c>
      <c r="F292" s="153"/>
      <c r="G292" s="150"/>
      <c r="H292" s="154">
        <f t="shared" si="52"/>
        <v>0</v>
      </c>
      <c r="I292" s="97"/>
    </row>
    <row r="293" spans="1:9" s="13" customFormat="1" ht="30.6" customHeight="1" x14ac:dyDescent="0.25">
      <c r="A293" s="99"/>
      <c r="B293" s="178" t="s">
        <v>263</v>
      </c>
      <c r="C293" s="230" t="s">
        <v>538</v>
      </c>
      <c r="D293" s="148">
        <v>8</v>
      </c>
      <c r="E293" s="148" t="s">
        <v>98</v>
      </c>
      <c r="F293" s="150"/>
      <c r="G293" s="150"/>
      <c r="H293" s="151">
        <f t="shared" si="52"/>
        <v>0</v>
      </c>
      <c r="I293" s="97"/>
    </row>
    <row r="294" spans="1:9" s="13" customFormat="1" ht="27.6" customHeight="1" x14ac:dyDescent="0.25">
      <c r="A294" s="99"/>
      <c r="B294" s="178" t="s">
        <v>264</v>
      </c>
      <c r="C294" s="230" t="s">
        <v>539</v>
      </c>
      <c r="D294" s="148">
        <v>7</v>
      </c>
      <c r="E294" s="148" t="s">
        <v>98</v>
      </c>
      <c r="F294" s="150"/>
      <c r="G294" s="150"/>
      <c r="H294" s="151">
        <f t="shared" si="52"/>
        <v>0</v>
      </c>
      <c r="I294" s="97"/>
    </row>
    <row r="295" spans="1:9" s="13" customFormat="1" ht="28.15" customHeight="1" x14ac:dyDescent="0.25">
      <c r="A295" s="99"/>
      <c r="B295" s="178" t="s">
        <v>265</v>
      </c>
      <c r="C295" s="231" t="s">
        <v>540</v>
      </c>
      <c r="D295" s="152">
        <v>3</v>
      </c>
      <c r="E295" s="148" t="s">
        <v>98</v>
      </c>
      <c r="F295" s="153"/>
      <c r="G295" s="150"/>
      <c r="H295" s="154">
        <f t="shared" si="52"/>
        <v>0</v>
      </c>
      <c r="I295" s="97"/>
    </row>
    <row r="296" spans="1:9" s="13" customFormat="1" ht="28.15" customHeight="1" x14ac:dyDescent="0.25">
      <c r="A296" s="99"/>
      <c r="B296" s="178" t="s">
        <v>266</v>
      </c>
      <c r="C296" s="230" t="s">
        <v>541</v>
      </c>
      <c r="D296" s="148">
        <v>1</v>
      </c>
      <c r="E296" s="148" t="s">
        <v>98</v>
      </c>
      <c r="F296" s="150"/>
      <c r="G296" s="150"/>
      <c r="H296" s="151">
        <f t="shared" si="52"/>
        <v>0</v>
      </c>
      <c r="I296" s="97"/>
    </row>
    <row r="297" spans="1:9" s="13" customFormat="1" ht="30" customHeight="1" x14ac:dyDescent="0.25">
      <c r="A297" s="99"/>
      <c r="B297" s="178" t="s">
        <v>267</v>
      </c>
      <c r="C297" s="230" t="s">
        <v>610</v>
      </c>
      <c r="D297" s="148">
        <v>1</v>
      </c>
      <c r="E297" s="148" t="s">
        <v>98</v>
      </c>
      <c r="F297" s="150"/>
      <c r="G297" s="150"/>
      <c r="H297" s="151">
        <f t="shared" si="52"/>
        <v>0</v>
      </c>
      <c r="I297" s="97"/>
    </row>
    <row r="298" spans="1:9" s="13" customFormat="1" ht="30" customHeight="1" x14ac:dyDescent="0.25">
      <c r="A298" s="99"/>
      <c r="B298" s="178" t="s">
        <v>268</v>
      </c>
      <c r="C298" s="231" t="s">
        <v>542</v>
      </c>
      <c r="D298" s="152">
        <v>3</v>
      </c>
      <c r="E298" s="152" t="s">
        <v>98</v>
      </c>
      <c r="F298" s="153"/>
      <c r="G298" s="150"/>
      <c r="H298" s="154">
        <f t="shared" si="52"/>
        <v>0</v>
      </c>
      <c r="I298" s="97"/>
    </row>
    <row r="299" spans="1:9" s="13" customFormat="1" ht="42.6" customHeight="1" x14ac:dyDescent="0.25">
      <c r="A299" s="99"/>
      <c r="B299" s="178" t="s">
        <v>269</v>
      </c>
      <c r="C299" s="230" t="s">
        <v>543</v>
      </c>
      <c r="D299" s="148">
        <v>2</v>
      </c>
      <c r="E299" s="148" t="s">
        <v>98</v>
      </c>
      <c r="F299" s="150"/>
      <c r="G299" s="150"/>
      <c r="H299" s="151">
        <f t="shared" si="52"/>
        <v>0</v>
      </c>
      <c r="I299" s="97"/>
    </row>
    <row r="300" spans="1:9" s="13" customFormat="1" ht="27" customHeight="1" x14ac:dyDescent="0.25">
      <c r="A300" s="99"/>
      <c r="B300" s="178" t="s">
        <v>270</v>
      </c>
      <c r="C300" s="230" t="s">
        <v>544</v>
      </c>
      <c r="D300" s="148">
        <v>3</v>
      </c>
      <c r="E300" s="148" t="s">
        <v>98</v>
      </c>
      <c r="F300" s="150"/>
      <c r="G300" s="150"/>
      <c r="H300" s="151">
        <f t="shared" si="52"/>
        <v>0</v>
      </c>
      <c r="I300" s="97"/>
    </row>
    <row r="301" spans="1:9" s="13" customFormat="1" ht="28.9" customHeight="1" x14ac:dyDescent="0.25">
      <c r="A301" s="99"/>
      <c r="B301" s="178" t="s">
        <v>271</v>
      </c>
      <c r="C301" s="231" t="s">
        <v>545</v>
      </c>
      <c r="D301" s="152">
        <v>2</v>
      </c>
      <c r="E301" s="152" t="s">
        <v>98</v>
      </c>
      <c r="F301" s="153"/>
      <c r="G301" s="150"/>
      <c r="H301" s="154">
        <f t="shared" si="52"/>
        <v>0</v>
      </c>
      <c r="I301" s="97"/>
    </row>
    <row r="302" spans="1:9" s="13" customFormat="1" ht="29.45" customHeight="1" x14ac:dyDescent="0.25">
      <c r="A302" s="100"/>
      <c r="B302" s="178" t="s">
        <v>272</v>
      </c>
      <c r="C302" s="230" t="s">
        <v>280</v>
      </c>
      <c r="D302" s="148">
        <v>25</v>
      </c>
      <c r="E302" s="148" t="s">
        <v>21</v>
      </c>
      <c r="F302" s="150"/>
      <c r="G302" s="150"/>
      <c r="H302" s="151">
        <f t="shared" si="52"/>
        <v>0</v>
      </c>
      <c r="I302" s="97"/>
    </row>
    <row r="303" spans="1:9" s="13" customFormat="1" ht="27" customHeight="1" x14ac:dyDescent="0.25">
      <c r="A303" s="100"/>
      <c r="B303" s="178" t="s">
        <v>273</v>
      </c>
      <c r="C303" s="230" t="s">
        <v>546</v>
      </c>
      <c r="D303" s="148">
        <v>1</v>
      </c>
      <c r="E303" s="148" t="s">
        <v>14</v>
      </c>
      <c r="F303" s="150"/>
      <c r="G303" s="150"/>
      <c r="H303" s="151">
        <f t="shared" si="52"/>
        <v>0</v>
      </c>
      <c r="I303" s="97"/>
    </row>
    <row r="304" spans="1:9" s="13" customFormat="1" ht="13.9" customHeight="1" x14ac:dyDescent="0.25">
      <c r="A304" s="100"/>
      <c r="B304" s="178" t="s">
        <v>274</v>
      </c>
      <c r="C304" s="231" t="s">
        <v>611</v>
      </c>
      <c r="D304" s="152">
        <v>1</v>
      </c>
      <c r="E304" s="148" t="s">
        <v>14</v>
      </c>
      <c r="F304" s="153"/>
      <c r="G304" s="153"/>
      <c r="H304" s="154">
        <f t="shared" si="52"/>
        <v>0</v>
      </c>
      <c r="I304" s="97"/>
    </row>
    <row r="305" spans="1:9" s="13" customFormat="1" ht="28.9" customHeight="1" x14ac:dyDescent="0.25">
      <c r="A305" s="100"/>
      <c r="B305" s="178" t="s">
        <v>275</v>
      </c>
      <c r="C305" s="231" t="s">
        <v>282</v>
      </c>
      <c r="D305" s="152">
        <v>1</v>
      </c>
      <c r="E305" s="148" t="s">
        <v>14</v>
      </c>
      <c r="F305" s="153"/>
      <c r="G305" s="153"/>
      <c r="H305" s="154">
        <f t="shared" si="52"/>
        <v>0</v>
      </c>
      <c r="I305" s="97"/>
    </row>
    <row r="306" spans="1:9" s="13" customFormat="1" ht="13.9" customHeight="1" x14ac:dyDescent="0.25">
      <c r="A306" s="99"/>
      <c r="B306" s="177" t="s">
        <v>283</v>
      </c>
      <c r="C306" s="94" t="s">
        <v>284</v>
      </c>
      <c r="D306" s="89"/>
      <c r="E306" s="90"/>
      <c r="F306" s="91"/>
      <c r="G306" s="92"/>
      <c r="H306" s="117"/>
      <c r="I306" s="97"/>
    </row>
    <row r="307" spans="1:9" s="13" customFormat="1" ht="27" customHeight="1" x14ac:dyDescent="0.25">
      <c r="A307" s="99"/>
      <c r="B307" s="178" t="s">
        <v>47</v>
      </c>
      <c r="C307" s="88" t="s">
        <v>547</v>
      </c>
      <c r="D307" s="89">
        <v>2</v>
      </c>
      <c r="E307" s="90" t="s">
        <v>98</v>
      </c>
      <c r="F307" s="91"/>
      <c r="G307" s="92"/>
      <c r="H307" s="117">
        <f t="shared" ref="H307:H317" si="53">SUM(F307:G307)*D307</f>
        <v>0</v>
      </c>
      <c r="I307" s="97"/>
    </row>
    <row r="308" spans="1:9" s="13" customFormat="1" ht="42.6" customHeight="1" x14ac:dyDescent="0.25">
      <c r="A308" s="99"/>
      <c r="B308" s="178" t="s">
        <v>285</v>
      </c>
      <c r="C308" s="88" t="s">
        <v>548</v>
      </c>
      <c r="D308" s="89">
        <v>2</v>
      </c>
      <c r="E308" s="90" t="s">
        <v>98</v>
      </c>
      <c r="F308" s="91"/>
      <c r="G308" s="92"/>
      <c r="H308" s="117">
        <f t="shared" si="53"/>
        <v>0</v>
      </c>
      <c r="I308" s="97"/>
    </row>
    <row r="309" spans="1:9" s="13" customFormat="1" ht="42" customHeight="1" x14ac:dyDescent="0.25">
      <c r="A309" s="99"/>
      <c r="B309" s="178" t="s">
        <v>286</v>
      </c>
      <c r="C309" s="88" t="s">
        <v>549</v>
      </c>
      <c r="D309" s="89">
        <v>3</v>
      </c>
      <c r="E309" s="90" t="s">
        <v>98</v>
      </c>
      <c r="F309" s="91"/>
      <c r="G309" s="92"/>
      <c r="H309" s="117">
        <f t="shared" si="53"/>
        <v>0</v>
      </c>
      <c r="I309" s="97"/>
    </row>
    <row r="310" spans="1:9" s="13" customFormat="1" ht="48" customHeight="1" x14ac:dyDescent="0.25">
      <c r="A310" s="99"/>
      <c r="B310" s="178" t="s">
        <v>287</v>
      </c>
      <c r="C310" s="88" t="s">
        <v>550</v>
      </c>
      <c r="D310" s="89">
        <v>2</v>
      </c>
      <c r="E310" s="90" t="s">
        <v>98</v>
      </c>
      <c r="F310" s="91"/>
      <c r="G310" s="92"/>
      <c r="H310" s="117">
        <f t="shared" si="53"/>
        <v>0</v>
      </c>
      <c r="I310" s="97"/>
    </row>
    <row r="311" spans="1:9" ht="46.9" customHeight="1" x14ac:dyDescent="0.25">
      <c r="A311" s="99"/>
      <c r="B311" s="178" t="s">
        <v>289</v>
      </c>
      <c r="C311" s="88" t="s">
        <v>551</v>
      </c>
      <c r="D311" s="89">
        <v>1</v>
      </c>
      <c r="E311" s="90" t="s">
        <v>98</v>
      </c>
      <c r="F311" s="91"/>
      <c r="G311" s="92"/>
      <c r="H311" s="117">
        <f t="shared" si="53"/>
        <v>0</v>
      </c>
    </row>
    <row r="312" spans="1:9" ht="13.9" customHeight="1" x14ac:dyDescent="0.25">
      <c r="A312" s="99"/>
      <c r="B312" s="178" t="s">
        <v>290</v>
      </c>
      <c r="C312" s="88" t="s">
        <v>552</v>
      </c>
      <c r="D312" s="89">
        <v>10</v>
      </c>
      <c r="E312" s="90" t="s">
        <v>98</v>
      </c>
      <c r="F312" s="188"/>
      <c r="G312" s="188"/>
      <c r="H312" s="117">
        <f t="shared" si="53"/>
        <v>0</v>
      </c>
    </row>
    <row r="313" spans="1:9" s="13" customFormat="1" ht="13.9" customHeight="1" x14ac:dyDescent="0.25">
      <c r="A313" s="99"/>
      <c r="B313" s="178" t="s">
        <v>291</v>
      </c>
      <c r="C313" s="88" t="s">
        <v>293</v>
      </c>
      <c r="D313" s="89">
        <v>20</v>
      </c>
      <c r="E313" s="90" t="s">
        <v>98</v>
      </c>
      <c r="F313" s="91"/>
      <c r="G313" s="92"/>
      <c r="H313" s="117">
        <f t="shared" si="53"/>
        <v>0</v>
      </c>
      <c r="I313" s="97"/>
    </row>
    <row r="314" spans="1:9" s="13" customFormat="1" ht="13.9" customHeight="1" x14ac:dyDescent="0.25">
      <c r="A314" s="99"/>
      <c r="B314" s="178" t="s">
        <v>292</v>
      </c>
      <c r="C314" s="88" t="s">
        <v>553</v>
      </c>
      <c r="D314" s="89">
        <v>2</v>
      </c>
      <c r="E314" s="90" t="s">
        <v>35</v>
      </c>
      <c r="F314" s="91"/>
      <c r="G314" s="92"/>
      <c r="H314" s="117">
        <f t="shared" si="53"/>
        <v>0</v>
      </c>
      <c r="I314" s="97"/>
    </row>
    <row r="315" spans="1:9" s="13" customFormat="1" ht="31.15" customHeight="1" x14ac:dyDescent="0.25">
      <c r="A315" s="99"/>
      <c r="B315" s="178" t="s">
        <v>294</v>
      </c>
      <c r="C315" s="88" t="s">
        <v>554</v>
      </c>
      <c r="D315" s="89">
        <v>3</v>
      </c>
      <c r="E315" s="90" t="s">
        <v>35</v>
      </c>
      <c r="F315" s="91"/>
      <c r="G315" s="92"/>
      <c r="H315" s="117">
        <f t="shared" si="53"/>
        <v>0</v>
      </c>
      <c r="I315" s="97"/>
    </row>
    <row r="316" spans="1:9" s="13" customFormat="1" ht="13.9" customHeight="1" x14ac:dyDescent="0.25">
      <c r="A316" s="99"/>
      <c r="B316" s="178" t="s">
        <v>555</v>
      </c>
      <c r="C316" s="88" t="s">
        <v>556</v>
      </c>
      <c r="D316" s="89">
        <v>2</v>
      </c>
      <c r="E316" s="90" t="s">
        <v>35</v>
      </c>
      <c r="F316" s="91"/>
      <c r="G316" s="92"/>
      <c r="H316" s="117">
        <f t="shared" si="53"/>
        <v>0</v>
      </c>
      <c r="I316" s="97"/>
    </row>
    <row r="317" spans="1:9" s="13" customFormat="1" ht="34.15" customHeight="1" thickBot="1" x14ac:dyDescent="0.3">
      <c r="A317" s="99"/>
      <c r="B317" s="178" t="s">
        <v>557</v>
      </c>
      <c r="C317" s="88" t="s">
        <v>295</v>
      </c>
      <c r="D317" s="89">
        <v>1</v>
      </c>
      <c r="E317" s="90" t="s">
        <v>35</v>
      </c>
      <c r="F317" s="91"/>
      <c r="G317" s="92"/>
      <c r="H317" s="117">
        <f t="shared" si="53"/>
        <v>0</v>
      </c>
      <c r="I317" s="97"/>
    </row>
    <row r="318" spans="1:9" s="13" customFormat="1" ht="13.9" customHeight="1" thickBot="1" x14ac:dyDescent="0.3">
      <c r="A318" s="32"/>
      <c r="B318" s="179"/>
      <c r="C318" s="33" t="s">
        <v>157</v>
      </c>
      <c r="D318" s="34"/>
      <c r="E318" s="220"/>
      <c r="F318" s="213">
        <f>SUMPRODUCT(D259:D317,F259:F317)</f>
        <v>0</v>
      </c>
      <c r="G318" s="213">
        <f>SUMPRODUCT(D259:D317,G259:G317)</f>
        <v>0</v>
      </c>
      <c r="H318" s="213">
        <f>SUM(H259:H317)</f>
        <v>0</v>
      </c>
      <c r="I318" s="97"/>
    </row>
    <row r="319" spans="1:9" s="13" customFormat="1" ht="13.9" customHeight="1" x14ac:dyDescent="0.25">
      <c r="A319" s="16"/>
      <c r="B319" s="159" t="s">
        <v>306</v>
      </c>
      <c r="C319" s="223" t="s">
        <v>633</v>
      </c>
      <c r="D319" s="17"/>
      <c r="E319" s="17"/>
      <c r="F319" s="191"/>
      <c r="G319" s="191"/>
      <c r="H319" s="192"/>
      <c r="I319" s="97"/>
    </row>
    <row r="320" spans="1:9" s="13" customFormat="1" ht="13.9" customHeight="1" x14ac:dyDescent="0.25">
      <c r="A320" s="243"/>
      <c r="B320" s="242">
        <v>1</v>
      </c>
      <c r="C320" s="283" t="s">
        <v>857</v>
      </c>
      <c r="D320" s="283"/>
      <c r="E320" s="283"/>
      <c r="F320" s="283"/>
      <c r="G320" s="283"/>
      <c r="H320" s="284"/>
      <c r="I320" s="97"/>
    </row>
    <row r="321" spans="1:9" s="13" customFormat="1" ht="13.9" customHeight="1" x14ac:dyDescent="0.25">
      <c r="A321" s="185"/>
      <c r="B321" s="147" t="s">
        <v>16</v>
      </c>
      <c r="C321" s="245" t="s">
        <v>858</v>
      </c>
      <c r="D321" s="148">
        <v>3</v>
      </c>
      <c r="E321" s="148" t="s">
        <v>859</v>
      </c>
      <c r="F321" s="149" t="s">
        <v>17</v>
      </c>
      <c r="G321" s="150"/>
      <c r="H321" s="151">
        <f>SUM(F321:G321)*D321</f>
        <v>0</v>
      </c>
      <c r="I321" s="97"/>
    </row>
    <row r="322" spans="1:9" s="13" customFormat="1" ht="13.9" customHeight="1" x14ac:dyDescent="0.25">
      <c r="A322" s="185"/>
      <c r="B322" s="147" t="s">
        <v>18</v>
      </c>
      <c r="C322" s="245" t="s">
        <v>860</v>
      </c>
      <c r="D322" s="148">
        <v>9.0399999999999991</v>
      </c>
      <c r="E322" s="148" t="s">
        <v>33</v>
      </c>
      <c r="F322" s="149" t="s">
        <v>17</v>
      </c>
      <c r="G322" s="150"/>
      <c r="H322" s="151">
        <f>SUM(F322:G322)*D322</f>
        <v>0</v>
      </c>
      <c r="I322" s="97"/>
    </row>
    <row r="323" spans="1:9" s="13" customFormat="1" ht="13.9" customHeight="1" x14ac:dyDescent="0.25">
      <c r="A323" s="185"/>
      <c r="B323" s="147" t="s">
        <v>20</v>
      </c>
      <c r="C323" s="245" t="s">
        <v>636</v>
      </c>
      <c r="D323" s="148">
        <v>23.26</v>
      </c>
      <c r="E323" s="148" t="s">
        <v>33</v>
      </c>
      <c r="F323" s="264"/>
      <c r="G323" s="150"/>
      <c r="H323" s="151">
        <f>SUM(F323:G323)*D323</f>
        <v>0</v>
      </c>
      <c r="I323" s="97"/>
    </row>
    <row r="324" spans="1:9" s="13" customFormat="1" ht="13.9" customHeight="1" x14ac:dyDescent="0.25">
      <c r="A324" s="185"/>
      <c r="B324" s="147" t="s">
        <v>22</v>
      </c>
      <c r="C324" s="245" t="s">
        <v>861</v>
      </c>
      <c r="D324" s="148">
        <v>243.27</v>
      </c>
      <c r="E324" s="148" t="s">
        <v>19</v>
      </c>
      <c r="F324" s="264"/>
      <c r="G324" s="150"/>
      <c r="H324" s="151">
        <f>SUM(F324:G324)*D324</f>
        <v>0</v>
      </c>
      <c r="I324" s="97"/>
    </row>
    <row r="325" spans="1:9" s="13" customFormat="1" ht="13.9" customHeight="1" x14ac:dyDescent="0.25">
      <c r="A325" s="185"/>
      <c r="B325" s="147" t="s">
        <v>23</v>
      </c>
      <c r="C325" s="245" t="s">
        <v>637</v>
      </c>
      <c r="D325" s="148">
        <v>563</v>
      </c>
      <c r="E325" s="148" t="s">
        <v>862</v>
      </c>
      <c r="F325" s="264"/>
      <c r="G325" s="150"/>
      <c r="H325" s="151">
        <f t="shared" ref="H325:H326" si="54">SUM(F325:G325)*D325</f>
        <v>0</v>
      </c>
      <c r="I325" s="97"/>
    </row>
    <row r="326" spans="1:9" ht="13.9" customHeight="1" x14ac:dyDescent="0.25">
      <c r="A326" s="185"/>
      <c r="B326" s="147" t="s">
        <v>24</v>
      </c>
      <c r="C326" s="245" t="s">
        <v>638</v>
      </c>
      <c r="D326" s="148">
        <v>862</v>
      </c>
      <c r="E326" s="148" t="s">
        <v>862</v>
      </c>
      <c r="F326" s="264"/>
      <c r="G326" s="150"/>
      <c r="H326" s="151">
        <f t="shared" si="54"/>
        <v>0</v>
      </c>
    </row>
    <row r="327" spans="1:9" ht="13.9" customHeight="1" x14ac:dyDescent="0.25">
      <c r="A327" s="185"/>
      <c r="B327" s="147" t="s">
        <v>25</v>
      </c>
      <c r="C327" s="245" t="s">
        <v>863</v>
      </c>
      <c r="D327" s="148">
        <v>5.71</v>
      </c>
      <c r="E327" s="148" t="s">
        <v>33</v>
      </c>
      <c r="F327" s="264"/>
      <c r="G327" s="150"/>
      <c r="H327" s="151">
        <f>SUM(F327:G327)*D327</f>
        <v>0</v>
      </c>
    </row>
    <row r="328" spans="1:9" ht="13.9" customHeight="1" x14ac:dyDescent="0.25">
      <c r="A328" s="185"/>
      <c r="B328" s="147" t="s">
        <v>26</v>
      </c>
      <c r="C328" s="245" t="s">
        <v>864</v>
      </c>
      <c r="D328" s="148">
        <v>153</v>
      </c>
      <c r="E328" s="148" t="s">
        <v>862</v>
      </c>
      <c r="F328" s="264"/>
      <c r="G328" s="150"/>
      <c r="H328" s="151">
        <f t="shared" ref="H328" si="55">SUM(F328:G328)*D328</f>
        <v>0</v>
      </c>
    </row>
    <row r="329" spans="1:9" ht="13.9" customHeight="1" x14ac:dyDescent="0.25">
      <c r="A329" s="244"/>
      <c r="B329" s="242">
        <v>2</v>
      </c>
      <c r="C329" s="283" t="s">
        <v>865</v>
      </c>
      <c r="D329" s="283"/>
      <c r="E329" s="283"/>
      <c r="F329" s="283"/>
      <c r="G329" s="283"/>
      <c r="H329" s="284"/>
    </row>
    <row r="330" spans="1:9" ht="13.9" customHeight="1" x14ac:dyDescent="0.25">
      <c r="A330" s="185"/>
      <c r="B330" s="147" t="s">
        <v>36</v>
      </c>
      <c r="C330" s="245" t="s">
        <v>866</v>
      </c>
      <c r="D330" s="148">
        <v>240</v>
      </c>
      <c r="E330" s="148" t="s">
        <v>862</v>
      </c>
      <c r="F330" s="264"/>
      <c r="G330" s="150"/>
      <c r="H330" s="151">
        <f>SUM(F330:G330)*D330</f>
        <v>0</v>
      </c>
    </row>
    <row r="331" spans="1:9" ht="13.9" customHeight="1" x14ac:dyDescent="0.25">
      <c r="A331" s="185"/>
      <c r="B331" s="147" t="s">
        <v>37</v>
      </c>
      <c r="C331" s="245" t="s">
        <v>867</v>
      </c>
      <c r="D331" s="148">
        <v>620</v>
      </c>
      <c r="E331" s="148" t="s">
        <v>862</v>
      </c>
      <c r="F331" s="264"/>
      <c r="G331" s="150"/>
      <c r="H331" s="151">
        <f>SUM(F331:G331)*D331</f>
        <v>0</v>
      </c>
    </row>
    <row r="332" spans="1:9" ht="13.9" customHeight="1" thickBot="1" x14ac:dyDescent="0.3">
      <c r="A332" s="186"/>
      <c r="B332" s="187" t="s">
        <v>38</v>
      </c>
      <c r="C332" s="245" t="s">
        <v>868</v>
      </c>
      <c r="D332" s="148">
        <v>155</v>
      </c>
      <c r="E332" s="148" t="s">
        <v>862</v>
      </c>
      <c r="F332" s="264"/>
      <c r="G332" s="150"/>
      <c r="H332" s="151">
        <f t="shared" ref="H332" si="56">SUM(F332:G332)*D332</f>
        <v>0</v>
      </c>
    </row>
    <row r="333" spans="1:9" ht="13.9" customHeight="1" thickBot="1" x14ac:dyDescent="0.3">
      <c r="A333" s="83"/>
      <c r="B333" s="180"/>
      <c r="C333" s="84" t="s">
        <v>634</v>
      </c>
      <c r="D333" s="85"/>
      <c r="E333" s="180"/>
      <c r="F333" s="201">
        <f>SUMPRODUCT(D321:D332,F321:F332)</f>
        <v>0</v>
      </c>
      <c r="G333" s="201">
        <f>SUMPRODUCT(D321:D332,G321:G332)</f>
        <v>0</v>
      </c>
      <c r="H333" s="213">
        <f>SUM(H321:H332)</f>
        <v>0</v>
      </c>
    </row>
    <row r="334" spans="1:9" ht="13.9" customHeight="1" x14ac:dyDescent="0.25">
      <c r="A334" s="81"/>
      <c r="B334" s="181" t="s">
        <v>558</v>
      </c>
      <c r="C334" s="232" t="s">
        <v>639</v>
      </c>
      <c r="D334" s="82"/>
      <c r="E334" s="82"/>
      <c r="F334" s="214"/>
      <c r="G334" s="214"/>
      <c r="H334" s="215"/>
    </row>
    <row r="335" spans="1:9" ht="13.9" customHeight="1" x14ac:dyDescent="0.25">
      <c r="A335" s="243"/>
      <c r="B335" s="242">
        <v>1</v>
      </c>
      <c r="C335" s="283" t="s">
        <v>869</v>
      </c>
      <c r="D335" s="283"/>
      <c r="E335" s="283"/>
      <c r="F335" s="283"/>
      <c r="G335" s="283"/>
      <c r="H335" s="284"/>
    </row>
    <row r="336" spans="1:9" ht="13.9" customHeight="1" x14ac:dyDescent="0.25">
      <c r="A336" s="185"/>
      <c r="B336" s="147" t="s">
        <v>16</v>
      </c>
      <c r="C336" s="88" t="s">
        <v>752</v>
      </c>
      <c r="D336" s="89">
        <v>111</v>
      </c>
      <c r="E336" s="90" t="s">
        <v>21</v>
      </c>
      <c r="F336" s="91"/>
      <c r="G336" s="92"/>
      <c r="H336" s="151">
        <f>SUM(F336:G336)*D336</f>
        <v>0</v>
      </c>
    </row>
    <row r="337" spans="1:8" ht="13.9" customHeight="1" x14ac:dyDescent="0.25">
      <c r="A337" s="185"/>
      <c r="B337" s="147" t="s">
        <v>18</v>
      </c>
      <c r="C337" s="88" t="s">
        <v>753</v>
      </c>
      <c r="D337" s="89">
        <v>12</v>
      </c>
      <c r="E337" s="90" t="s">
        <v>21</v>
      </c>
      <c r="F337" s="91"/>
      <c r="G337" s="92"/>
      <c r="H337" s="151">
        <f>SUM(F337:G337)*D337</f>
        <v>0</v>
      </c>
    </row>
    <row r="338" spans="1:8" ht="13.9" customHeight="1" x14ac:dyDescent="0.25">
      <c r="A338" s="185"/>
      <c r="B338" s="147" t="s">
        <v>20</v>
      </c>
      <c r="C338" s="88" t="s">
        <v>754</v>
      </c>
      <c r="D338" s="89">
        <v>65</v>
      </c>
      <c r="E338" s="90" t="s">
        <v>21</v>
      </c>
      <c r="F338" s="91"/>
      <c r="G338" s="92"/>
      <c r="H338" s="151">
        <f>SUM(F338:G338)*D338</f>
        <v>0</v>
      </c>
    </row>
    <row r="339" spans="1:8" ht="13.9" customHeight="1" x14ac:dyDescent="0.25">
      <c r="A339" s="185"/>
      <c r="B339" s="147" t="s">
        <v>22</v>
      </c>
      <c r="C339" s="88" t="s">
        <v>755</v>
      </c>
      <c r="D339" s="89">
        <v>48</v>
      </c>
      <c r="E339" s="148" t="s">
        <v>14</v>
      </c>
      <c r="F339" s="91"/>
      <c r="G339" s="92"/>
      <c r="H339" s="151">
        <f t="shared" ref="H339:H363" si="57">SUM(F339:G339)*D339</f>
        <v>0</v>
      </c>
    </row>
    <row r="340" spans="1:8" ht="13.9" customHeight="1" x14ac:dyDescent="0.25">
      <c r="A340" s="185"/>
      <c r="B340" s="147" t="s">
        <v>23</v>
      </c>
      <c r="C340" s="88" t="s">
        <v>756</v>
      </c>
      <c r="D340" s="89">
        <v>33</v>
      </c>
      <c r="E340" s="148" t="s">
        <v>14</v>
      </c>
      <c r="F340" s="91"/>
      <c r="G340" s="92"/>
      <c r="H340" s="151">
        <f t="shared" si="57"/>
        <v>0</v>
      </c>
    </row>
    <row r="341" spans="1:8" ht="13.9" customHeight="1" x14ac:dyDescent="0.25">
      <c r="A341" s="185"/>
      <c r="B341" s="147" t="s">
        <v>24</v>
      </c>
      <c r="C341" s="88" t="s">
        <v>757</v>
      </c>
      <c r="D341" s="89">
        <v>60</v>
      </c>
      <c r="E341" s="148" t="s">
        <v>14</v>
      </c>
      <c r="F341" s="91"/>
      <c r="G341" s="92"/>
      <c r="H341" s="151">
        <f t="shared" si="57"/>
        <v>0</v>
      </c>
    </row>
    <row r="342" spans="1:8" ht="13.9" customHeight="1" x14ac:dyDescent="0.25">
      <c r="A342" s="185"/>
      <c r="B342" s="147" t="s">
        <v>25</v>
      </c>
      <c r="C342" s="88" t="s">
        <v>758</v>
      </c>
      <c r="D342" s="89">
        <v>30</v>
      </c>
      <c r="E342" s="148" t="s">
        <v>14</v>
      </c>
      <c r="F342" s="91"/>
      <c r="G342" s="92"/>
      <c r="H342" s="151">
        <f t="shared" si="57"/>
        <v>0</v>
      </c>
    </row>
    <row r="343" spans="1:8" ht="13.9" customHeight="1" x14ac:dyDescent="0.25">
      <c r="A343" s="185"/>
      <c r="B343" s="147" t="s">
        <v>26</v>
      </c>
      <c r="C343" s="88" t="s">
        <v>759</v>
      </c>
      <c r="D343" s="89">
        <v>28</v>
      </c>
      <c r="E343" s="148" t="s">
        <v>14</v>
      </c>
      <c r="F343" s="91"/>
      <c r="G343" s="92"/>
      <c r="H343" s="151">
        <f t="shared" si="57"/>
        <v>0</v>
      </c>
    </row>
    <row r="344" spans="1:8" ht="13.9" customHeight="1" x14ac:dyDescent="0.25">
      <c r="A344" s="185"/>
      <c r="B344" s="147" t="s">
        <v>27</v>
      </c>
      <c r="C344" s="88" t="s">
        <v>760</v>
      </c>
      <c r="D344" s="89">
        <v>4</v>
      </c>
      <c r="E344" s="148" t="s">
        <v>14</v>
      </c>
      <c r="F344" s="91"/>
      <c r="G344" s="92"/>
      <c r="H344" s="151">
        <f t="shared" si="57"/>
        <v>0</v>
      </c>
    </row>
    <row r="345" spans="1:8" ht="13.9" customHeight="1" x14ac:dyDescent="0.25">
      <c r="A345" s="185"/>
      <c r="B345" s="147" t="s">
        <v>28</v>
      </c>
      <c r="C345" s="88" t="s">
        <v>761</v>
      </c>
      <c r="D345" s="89">
        <v>1</v>
      </c>
      <c r="E345" s="148" t="s">
        <v>14</v>
      </c>
      <c r="F345" s="91"/>
      <c r="G345" s="92"/>
      <c r="H345" s="151">
        <f t="shared" si="57"/>
        <v>0</v>
      </c>
    </row>
    <row r="346" spans="1:8" ht="13.9" customHeight="1" x14ac:dyDescent="0.25">
      <c r="A346" s="185"/>
      <c r="B346" s="147" t="s">
        <v>29</v>
      </c>
      <c r="C346" s="88" t="s">
        <v>762</v>
      </c>
      <c r="D346" s="89">
        <v>3</v>
      </c>
      <c r="E346" s="148" t="s">
        <v>14</v>
      </c>
      <c r="F346" s="91"/>
      <c r="G346" s="92"/>
      <c r="H346" s="151">
        <f t="shared" si="57"/>
        <v>0</v>
      </c>
    </row>
    <row r="347" spans="1:8" ht="13.9" customHeight="1" x14ac:dyDescent="0.25">
      <c r="A347" s="185"/>
      <c r="B347" s="147" t="s">
        <v>30</v>
      </c>
      <c r="C347" s="88" t="s">
        <v>763</v>
      </c>
      <c r="D347" s="89">
        <v>16</v>
      </c>
      <c r="E347" s="148" t="s">
        <v>14</v>
      </c>
      <c r="F347" s="91"/>
      <c r="G347" s="92"/>
      <c r="H347" s="151">
        <f t="shared" si="57"/>
        <v>0</v>
      </c>
    </row>
    <row r="348" spans="1:8" ht="13.9" customHeight="1" x14ac:dyDescent="0.25">
      <c r="A348" s="185"/>
      <c r="B348" s="147" t="s">
        <v>31</v>
      </c>
      <c r="C348" s="88" t="s">
        <v>764</v>
      </c>
      <c r="D348" s="89">
        <v>2</v>
      </c>
      <c r="E348" s="148" t="s">
        <v>14</v>
      </c>
      <c r="F348" s="91"/>
      <c r="G348" s="92"/>
      <c r="H348" s="151">
        <f t="shared" si="57"/>
        <v>0</v>
      </c>
    </row>
    <row r="349" spans="1:8" ht="13.9" customHeight="1" x14ac:dyDescent="0.25">
      <c r="A349" s="185"/>
      <c r="B349" s="147" t="s">
        <v>32</v>
      </c>
      <c r="C349" s="88" t="s">
        <v>765</v>
      </c>
      <c r="D349" s="89">
        <v>4</v>
      </c>
      <c r="E349" s="148" t="s">
        <v>14</v>
      </c>
      <c r="F349" s="91"/>
      <c r="G349" s="92"/>
      <c r="H349" s="151">
        <f t="shared" si="57"/>
        <v>0</v>
      </c>
    </row>
    <row r="350" spans="1:8" ht="13.9" customHeight="1" x14ac:dyDescent="0.25">
      <c r="A350" s="185"/>
      <c r="B350" s="147" t="s">
        <v>296</v>
      </c>
      <c r="C350" s="88" t="s">
        <v>766</v>
      </c>
      <c r="D350" s="89">
        <v>28</v>
      </c>
      <c r="E350" s="148" t="s">
        <v>14</v>
      </c>
      <c r="F350" s="91"/>
      <c r="G350" s="92"/>
      <c r="H350" s="151">
        <f t="shared" si="57"/>
        <v>0</v>
      </c>
    </row>
    <row r="351" spans="1:8" ht="13.9" customHeight="1" x14ac:dyDescent="0.25">
      <c r="A351" s="185"/>
      <c r="B351" s="147" t="s">
        <v>297</v>
      </c>
      <c r="C351" s="88" t="s">
        <v>767</v>
      </c>
      <c r="D351" s="89">
        <v>4</v>
      </c>
      <c r="E351" s="148" t="s">
        <v>14</v>
      </c>
      <c r="F351" s="91"/>
      <c r="G351" s="92"/>
      <c r="H351" s="151">
        <f t="shared" si="57"/>
        <v>0</v>
      </c>
    </row>
    <row r="352" spans="1:8" ht="13.9" customHeight="1" x14ac:dyDescent="0.25">
      <c r="A352" s="185"/>
      <c r="B352" s="147" t="s">
        <v>308</v>
      </c>
      <c r="C352" s="88" t="s">
        <v>768</v>
      </c>
      <c r="D352" s="89">
        <v>5</v>
      </c>
      <c r="E352" s="148" t="s">
        <v>14</v>
      </c>
      <c r="F352" s="91"/>
      <c r="G352" s="92"/>
      <c r="H352" s="151">
        <f t="shared" si="57"/>
        <v>0</v>
      </c>
    </row>
    <row r="353" spans="1:8" ht="13.9" customHeight="1" x14ac:dyDescent="0.25">
      <c r="A353" s="185"/>
      <c r="B353" s="147" t="s">
        <v>309</v>
      </c>
      <c r="C353" s="88" t="s">
        <v>769</v>
      </c>
      <c r="D353" s="89">
        <v>1</v>
      </c>
      <c r="E353" s="148" t="s">
        <v>14</v>
      </c>
      <c r="F353" s="91"/>
      <c r="G353" s="92"/>
      <c r="H353" s="151">
        <f t="shared" si="57"/>
        <v>0</v>
      </c>
    </row>
    <row r="354" spans="1:8" ht="13.9" customHeight="1" x14ac:dyDescent="0.25">
      <c r="A354" s="185"/>
      <c r="B354" s="147" t="s">
        <v>310</v>
      </c>
      <c r="C354" s="88" t="s">
        <v>770</v>
      </c>
      <c r="D354" s="89">
        <v>3</v>
      </c>
      <c r="E354" s="148" t="s">
        <v>14</v>
      </c>
      <c r="F354" s="91"/>
      <c r="G354" s="92"/>
      <c r="H354" s="151">
        <f t="shared" si="57"/>
        <v>0</v>
      </c>
    </row>
    <row r="355" spans="1:8" ht="13.9" customHeight="1" x14ac:dyDescent="0.25">
      <c r="A355" s="185"/>
      <c r="B355" s="147" t="s">
        <v>311</v>
      </c>
      <c r="C355" s="88" t="s">
        <v>771</v>
      </c>
      <c r="D355" s="89">
        <v>1</v>
      </c>
      <c r="E355" s="148" t="s">
        <v>14</v>
      </c>
      <c r="F355" s="91"/>
      <c r="G355" s="92"/>
      <c r="H355" s="151">
        <f t="shared" si="57"/>
        <v>0</v>
      </c>
    </row>
    <row r="356" spans="1:8" ht="13.9" customHeight="1" x14ac:dyDescent="0.25">
      <c r="A356" s="185"/>
      <c r="B356" s="147" t="s">
        <v>312</v>
      </c>
      <c r="C356" s="88" t="s">
        <v>772</v>
      </c>
      <c r="D356" s="89">
        <v>1</v>
      </c>
      <c r="E356" s="148" t="s">
        <v>14</v>
      </c>
      <c r="F356" s="91"/>
      <c r="G356" s="92"/>
      <c r="H356" s="151">
        <f t="shared" si="57"/>
        <v>0</v>
      </c>
    </row>
    <row r="357" spans="1:8" ht="13.9" customHeight="1" x14ac:dyDescent="0.25">
      <c r="A357" s="185"/>
      <c r="B357" s="147" t="s">
        <v>313</v>
      </c>
      <c r="C357" s="88" t="s">
        <v>773</v>
      </c>
      <c r="D357" s="89">
        <v>2</v>
      </c>
      <c r="E357" s="148" t="s">
        <v>14</v>
      </c>
      <c r="F357" s="91"/>
      <c r="G357" s="92"/>
      <c r="H357" s="151">
        <f t="shared" si="57"/>
        <v>0</v>
      </c>
    </row>
    <row r="358" spans="1:8" ht="13.9" customHeight="1" x14ac:dyDescent="0.25">
      <c r="A358" s="185"/>
      <c r="B358" s="147" t="s">
        <v>315</v>
      </c>
      <c r="C358" s="88" t="s">
        <v>774</v>
      </c>
      <c r="D358" s="89">
        <v>4</v>
      </c>
      <c r="E358" s="148" t="s">
        <v>14</v>
      </c>
      <c r="F358" s="91"/>
      <c r="G358" s="92"/>
      <c r="H358" s="151">
        <f t="shared" si="57"/>
        <v>0</v>
      </c>
    </row>
    <row r="359" spans="1:8" ht="13.9" customHeight="1" x14ac:dyDescent="0.25">
      <c r="A359" s="185"/>
      <c r="B359" s="147" t="s">
        <v>316</v>
      </c>
      <c r="C359" s="88" t="s">
        <v>775</v>
      </c>
      <c r="D359" s="89">
        <v>3</v>
      </c>
      <c r="E359" s="148" t="s">
        <v>14</v>
      </c>
      <c r="F359" s="91"/>
      <c r="G359" s="92"/>
      <c r="H359" s="151">
        <f t="shared" si="57"/>
        <v>0</v>
      </c>
    </row>
    <row r="360" spans="1:8" ht="13.9" customHeight="1" x14ac:dyDescent="0.25">
      <c r="A360" s="185"/>
      <c r="B360" s="147" t="s">
        <v>317</v>
      </c>
      <c r="C360" s="88" t="s">
        <v>776</v>
      </c>
      <c r="D360" s="89">
        <v>2</v>
      </c>
      <c r="E360" s="148" t="s">
        <v>14</v>
      </c>
      <c r="F360" s="91"/>
      <c r="G360" s="92"/>
      <c r="H360" s="151">
        <f t="shared" si="57"/>
        <v>0</v>
      </c>
    </row>
    <row r="361" spans="1:8" ht="13.9" customHeight="1" x14ac:dyDescent="0.25">
      <c r="A361" s="185"/>
      <c r="B361" s="147" t="s">
        <v>318</v>
      </c>
      <c r="C361" s="88" t="s">
        <v>777</v>
      </c>
      <c r="D361" s="89">
        <v>5</v>
      </c>
      <c r="E361" s="148" t="s">
        <v>14</v>
      </c>
      <c r="F361" s="91"/>
      <c r="G361" s="92"/>
      <c r="H361" s="151">
        <f t="shared" si="57"/>
        <v>0</v>
      </c>
    </row>
    <row r="362" spans="1:8" ht="13.9" customHeight="1" x14ac:dyDescent="0.25">
      <c r="A362" s="185"/>
      <c r="B362" s="147" t="s">
        <v>319</v>
      </c>
      <c r="C362" s="88" t="s">
        <v>778</v>
      </c>
      <c r="D362" s="89">
        <v>1</v>
      </c>
      <c r="E362" s="148" t="s">
        <v>14</v>
      </c>
      <c r="F362" s="91"/>
      <c r="G362" s="92"/>
      <c r="H362" s="151">
        <f t="shared" si="57"/>
        <v>0</v>
      </c>
    </row>
    <row r="363" spans="1:8" ht="13.9" customHeight="1" x14ac:dyDescent="0.25">
      <c r="A363" s="185"/>
      <c r="B363" s="147" t="s">
        <v>320</v>
      </c>
      <c r="C363" s="88" t="s">
        <v>779</v>
      </c>
      <c r="D363" s="89">
        <v>77</v>
      </c>
      <c r="E363" s="90" t="s">
        <v>21</v>
      </c>
      <c r="F363" s="91" t="s">
        <v>17</v>
      </c>
      <c r="G363" s="92"/>
      <c r="H363" s="151">
        <f t="shared" si="57"/>
        <v>0</v>
      </c>
    </row>
    <row r="364" spans="1:8" ht="13.9" customHeight="1" x14ac:dyDescent="0.25">
      <c r="A364" s="244"/>
      <c r="B364" s="242">
        <v>2</v>
      </c>
      <c r="C364" s="283" t="s">
        <v>870</v>
      </c>
      <c r="D364" s="283"/>
      <c r="E364" s="283"/>
      <c r="F364" s="283"/>
      <c r="G364" s="283"/>
      <c r="H364" s="284"/>
    </row>
    <row r="365" spans="1:8" ht="13.9" customHeight="1" x14ac:dyDescent="0.25">
      <c r="A365" s="185"/>
      <c r="B365" s="147" t="s">
        <v>36</v>
      </c>
      <c r="C365" s="88" t="s">
        <v>780</v>
      </c>
      <c r="D365" s="95">
        <v>22</v>
      </c>
      <c r="E365" s="93" t="s">
        <v>21</v>
      </c>
      <c r="F365" s="96"/>
      <c r="G365" s="96"/>
      <c r="H365" s="151">
        <f>SUM(F365:G365)*D365</f>
        <v>0</v>
      </c>
    </row>
    <row r="366" spans="1:8" ht="13.9" customHeight="1" x14ac:dyDescent="0.25">
      <c r="A366" s="185"/>
      <c r="B366" s="147" t="s">
        <v>37</v>
      </c>
      <c r="C366" s="88" t="s">
        <v>781</v>
      </c>
      <c r="D366" s="95">
        <v>46</v>
      </c>
      <c r="E366" s="93" t="s">
        <v>21</v>
      </c>
      <c r="F366" s="96"/>
      <c r="G366" s="96"/>
      <c r="H366" s="151">
        <f>SUM(F366:G366)*D366</f>
        <v>0</v>
      </c>
    </row>
    <row r="367" spans="1:8" ht="13.9" customHeight="1" x14ac:dyDescent="0.25">
      <c r="A367" s="186"/>
      <c r="B367" s="187" t="s">
        <v>38</v>
      </c>
      <c r="C367" s="88" t="s">
        <v>782</v>
      </c>
      <c r="D367" s="95">
        <v>56</v>
      </c>
      <c r="E367" s="93" t="s">
        <v>21</v>
      </c>
      <c r="F367" s="96"/>
      <c r="G367" s="96"/>
      <c r="H367" s="154">
        <f>SUM(F367:G367)*D367</f>
        <v>0</v>
      </c>
    </row>
    <row r="368" spans="1:8" ht="13.9" customHeight="1" x14ac:dyDescent="0.25">
      <c r="A368" s="186"/>
      <c r="B368" s="187" t="s">
        <v>39</v>
      </c>
      <c r="C368" s="88" t="s">
        <v>783</v>
      </c>
      <c r="D368" s="95">
        <v>49</v>
      </c>
      <c r="E368" s="93" t="s">
        <v>21</v>
      </c>
      <c r="F368" s="96"/>
      <c r="G368" s="96"/>
      <c r="H368" s="154">
        <f t="shared" ref="H368:H384" si="58">SUM(F368:G368)*D368</f>
        <v>0</v>
      </c>
    </row>
    <row r="369" spans="1:8" ht="13.9" customHeight="1" x14ac:dyDescent="0.25">
      <c r="A369" s="186"/>
      <c r="B369" s="187" t="s">
        <v>40</v>
      </c>
      <c r="C369" s="88" t="s">
        <v>784</v>
      </c>
      <c r="D369" s="95">
        <v>26</v>
      </c>
      <c r="E369" s="148" t="s">
        <v>14</v>
      </c>
      <c r="F369" s="96"/>
      <c r="G369" s="96"/>
      <c r="H369" s="154">
        <f t="shared" si="58"/>
        <v>0</v>
      </c>
    </row>
    <row r="370" spans="1:8" ht="13.9" customHeight="1" x14ac:dyDescent="0.25">
      <c r="A370" s="186"/>
      <c r="B370" s="187" t="s">
        <v>120</v>
      </c>
      <c r="C370" s="88" t="s">
        <v>785</v>
      </c>
      <c r="D370" s="95">
        <v>13</v>
      </c>
      <c r="E370" s="148" t="s">
        <v>14</v>
      </c>
      <c r="F370" s="96"/>
      <c r="G370" s="96"/>
      <c r="H370" s="154">
        <f t="shared" si="58"/>
        <v>0</v>
      </c>
    </row>
    <row r="371" spans="1:8" ht="13.9" customHeight="1" x14ac:dyDescent="0.25">
      <c r="A371" s="186"/>
      <c r="B371" s="187" t="s">
        <v>249</v>
      </c>
      <c r="C371" s="88" t="s">
        <v>786</v>
      </c>
      <c r="D371" s="95">
        <v>4</v>
      </c>
      <c r="E371" s="148" t="s">
        <v>14</v>
      </c>
      <c r="F371" s="96"/>
      <c r="G371" s="96"/>
      <c r="H371" s="154">
        <f t="shared" si="58"/>
        <v>0</v>
      </c>
    </row>
    <row r="372" spans="1:8" ht="13.9" customHeight="1" x14ac:dyDescent="0.25">
      <c r="A372" s="186"/>
      <c r="B372" s="187" t="s">
        <v>250</v>
      </c>
      <c r="C372" s="88" t="s">
        <v>787</v>
      </c>
      <c r="D372" s="89">
        <v>13</v>
      </c>
      <c r="E372" s="148" t="s">
        <v>14</v>
      </c>
      <c r="F372" s="91"/>
      <c r="G372" s="96"/>
      <c r="H372" s="154">
        <f t="shared" si="58"/>
        <v>0</v>
      </c>
    </row>
    <row r="373" spans="1:8" ht="13.9" customHeight="1" x14ac:dyDescent="0.25">
      <c r="A373" s="186"/>
      <c r="B373" s="187" t="s">
        <v>251</v>
      </c>
      <c r="C373" s="88" t="s">
        <v>788</v>
      </c>
      <c r="D373" s="89">
        <v>18</v>
      </c>
      <c r="E373" s="148" t="s">
        <v>14</v>
      </c>
      <c r="F373" s="91"/>
      <c r="G373" s="96"/>
      <c r="H373" s="154">
        <f t="shared" si="58"/>
        <v>0</v>
      </c>
    </row>
    <row r="374" spans="1:8" ht="13.9" customHeight="1" x14ac:dyDescent="0.25">
      <c r="A374" s="186"/>
      <c r="B374" s="187" t="s">
        <v>252</v>
      </c>
      <c r="C374" s="88" t="s">
        <v>789</v>
      </c>
      <c r="D374" s="89">
        <v>22</v>
      </c>
      <c r="E374" s="148" t="s">
        <v>14</v>
      </c>
      <c r="F374" s="91"/>
      <c r="G374" s="96"/>
      <c r="H374" s="154">
        <f t="shared" si="58"/>
        <v>0</v>
      </c>
    </row>
    <row r="375" spans="1:8" ht="13.9" customHeight="1" x14ac:dyDescent="0.25">
      <c r="A375" s="186"/>
      <c r="B375" s="187" t="s">
        <v>253</v>
      </c>
      <c r="C375" s="88" t="s">
        <v>790</v>
      </c>
      <c r="D375" s="89">
        <v>8</v>
      </c>
      <c r="E375" s="148" t="s">
        <v>14</v>
      </c>
      <c r="F375" s="91"/>
      <c r="G375" s="96"/>
      <c r="H375" s="154">
        <f t="shared" si="58"/>
        <v>0</v>
      </c>
    </row>
    <row r="376" spans="1:8" ht="13.9" customHeight="1" x14ac:dyDescent="0.25">
      <c r="A376" s="186"/>
      <c r="B376" s="187" t="s">
        <v>298</v>
      </c>
      <c r="C376" s="88" t="s">
        <v>791</v>
      </c>
      <c r="D376" s="89">
        <v>3</v>
      </c>
      <c r="E376" s="148" t="s">
        <v>14</v>
      </c>
      <c r="F376" s="91"/>
      <c r="G376" s="96"/>
      <c r="H376" s="154">
        <f t="shared" si="58"/>
        <v>0</v>
      </c>
    </row>
    <row r="377" spans="1:8" ht="13.9" customHeight="1" x14ac:dyDescent="0.25">
      <c r="A377" s="186"/>
      <c r="B377" s="187" t="s">
        <v>299</v>
      </c>
      <c r="C377" s="88" t="s">
        <v>792</v>
      </c>
      <c r="D377" s="89">
        <v>2</v>
      </c>
      <c r="E377" s="148" t="s">
        <v>14</v>
      </c>
      <c r="F377" s="91"/>
      <c r="G377" s="96"/>
      <c r="H377" s="154">
        <f t="shared" si="58"/>
        <v>0</v>
      </c>
    </row>
    <row r="378" spans="1:8" ht="13.9" customHeight="1" x14ac:dyDescent="0.25">
      <c r="A378" s="186"/>
      <c r="B378" s="187" t="s">
        <v>300</v>
      </c>
      <c r="C378" s="88" t="s">
        <v>793</v>
      </c>
      <c r="D378" s="89">
        <v>1</v>
      </c>
      <c r="E378" s="148" t="s">
        <v>14</v>
      </c>
      <c r="F378" s="91"/>
      <c r="G378" s="96"/>
      <c r="H378" s="154">
        <f t="shared" si="58"/>
        <v>0</v>
      </c>
    </row>
    <row r="379" spans="1:8" ht="13.9" customHeight="1" x14ac:dyDescent="0.25">
      <c r="A379" s="186"/>
      <c r="B379" s="187" t="s">
        <v>301</v>
      </c>
      <c r="C379" s="88" t="s">
        <v>794</v>
      </c>
      <c r="D379" s="89">
        <v>7</v>
      </c>
      <c r="E379" s="148" t="s">
        <v>14</v>
      </c>
      <c r="F379" s="91"/>
      <c r="G379" s="96"/>
      <c r="H379" s="154">
        <f t="shared" si="58"/>
        <v>0</v>
      </c>
    </row>
    <row r="380" spans="1:8" ht="13.9" customHeight="1" x14ac:dyDescent="0.25">
      <c r="A380" s="186"/>
      <c r="B380" s="187" t="s">
        <v>302</v>
      </c>
      <c r="C380" s="88" t="s">
        <v>795</v>
      </c>
      <c r="D380" s="89">
        <v>2</v>
      </c>
      <c r="E380" s="148" t="s">
        <v>14</v>
      </c>
      <c r="F380" s="91"/>
      <c r="G380" s="96"/>
      <c r="H380" s="154">
        <f t="shared" si="58"/>
        <v>0</v>
      </c>
    </row>
    <row r="381" spans="1:8" ht="13.9" customHeight="1" x14ac:dyDescent="0.25">
      <c r="A381" s="186"/>
      <c r="B381" s="187" t="s">
        <v>303</v>
      </c>
      <c r="C381" s="88" t="s">
        <v>796</v>
      </c>
      <c r="D381" s="89">
        <v>9</v>
      </c>
      <c r="E381" s="148" t="s">
        <v>14</v>
      </c>
      <c r="F381" s="91"/>
      <c r="G381" s="96"/>
      <c r="H381" s="154">
        <f t="shared" si="58"/>
        <v>0</v>
      </c>
    </row>
    <row r="382" spans="1:8" ht="13.9" customHeight="1" x14ac:dyDescent="0.25">
      <c r="A382" s="186"/>
      <c r="B382" s="187" t="s">
        <v>304</v>
      </c>
      <c r="C382" s="88" t="s">
        <v>797</v>
      </c>
      <c r="D382" s="89">
        <v>1</v>
      </c>
      <c r="E382" s="148" t="s">
        <v>14</v>
      </c>
      <c r="F382" s="91"/>
      <c r="G382" s="96"/>
      <c r="H382" s="154">
        <f t="shared" si="58"/>
        <v>0</v>
      </c>
    </row>
    <row r="383" spans="1:8" ht="13.9" customHeight="1" x14ac:dyDescent="0.25">
      <c r="A383" s="186"/>
      <c r="B383" s="187" t="s">
        <v>305</v>
      </c>
      <c r="C383" s="88" t="s">
        <v>798</v>
      </c>
      <c r="D383" s="89">
        <v>2</v>
      </c>
      <c r="E383" s="148" t="s">
        <v>14</v>
      </c>
      <c r="F383" s="91"/>
      <c r="G383" s="96"/>
      <c r="H383" s="154">
        <f t="shared" si="58"/>
        <v>0</v>
      </c>
    </row>
    <row r="384" spans="1:8" ht="13.9" customHeight="1" x14ac:dyDescent="0.25">
      <c r="A384" s="186"/>
      <c r="B384" s="187" t="s">
        <v>799</v>
      </c>
      <c r="C384" s="88" t="s">
        <v>800</v>
      </c>
      <c r="D384" s="89">
        <v>2</v>
      </c>
      <c r="E384" s="148" t="s">
        <v>14</v>
      </c>
      <c r="F384" s="91"/>
      <c r="G384" s="96"/>
      <c r="H384" s="154">
        <f t="shared" si="58"/>
        <v>0</v>
      </c>
    </row>
    <row r="385" spans="1:8" ht="13.9" customHeight="1" x14ac:dyDescent="0.25">
      <c r="A385" s="186"/>
      <c r="B385" s="187" t="s">
        <v>801</v>
      </c>
      <c r="C385" s="88" t="s">
        <v>802</v>
      </c>
      <c r="D385" s="89">
        <v>8</v>
      </c>
      <c r="E385" s="148" t="s">
        <v>14</v>
      </c>
      <c r="F385" s="91"/>
      <c r="G385" s="96"/>
      <c r="H385" s="154">
        <f t="shared" ref="H385:H391" si="59">SUM(F385:G385)*D385</f>
        <v>0</v>
      </c>
    </row>
    <row r="386" spans="1:8" ht="13.9" customHeight="1" x14ac:dyDescent="0.25">
      <c r="A386" s="186"/>
      <c r="B386" s="187" t="s">
        <v>803</v>
      </c>
      <c r="C386" s="88" t="s">
        <v>804</v>
      </c>
      <c r="D386" s="89">
        <v>8</v>
      </c>
      <c r="E386" s="148" t="s">
        <v>14</v>
      </c>
      <c r="F386" s="91"/>
      <c r="G386" s="96"/>
      <c r="H386" s="154">
        <f t="shared" si="59"/>
        <v>0</v>
      </c>
    </row>
    <row r="387" spans="1:8" ht="13.9" customHeight="1" x14ac:dyDescent="0.25">
      <c r="A387" s="186"/>
      <c r="B387" s="187" t="s">
        <v>805</v>
      </c>
      <c r="C387" s="88" t="s">
        <v>806</v>
      </c>
      <c r="D387" s="89">
        <v>2</v>
      </c>
      <c r="E387" s="148" t="s">
        <v>14</v>
      </c>
      <c r="F387" s="91"/>
      <c r="G387" s="96"/>
      <c r="H387" s="154">
        <f t="shared" si="59"/>
        <v>0</v>
      </c>
    </row>
    <row r="388" spans="1:8" ht="13.9" customHeight="1" x14ac:dyDescent="0.25">
      <c r="A388" s="186"/>
      <c r="B388" s="187" t="s">
        <v>807</v>
      </c>
      <c r="C388" s="88" t="s">
        <v>808</v>
      </c>
      <c r="D388" s="89">
        <v>5</v>
      </c>
      <c r="E388" s="148" t="s">
        <v>14</v>
      </c>
      <c r="F388" s="91"/>
      <c r="G388" s="96"/>
      <c r="H388" s="154">
        <f t="shared" si="59"/>
        <v>0</v>
      </c>
    </row>
    <row r="389" spans="1:8" ht="13.9" customHeight="1" x14ac:dyDescent="0.25">
      <c r="A389" s="186"/>
      <c r="B389" s="187" t="s">
        <v>809</v>
      </c>
      <c r="C389" s="88" t="s">
        <v>810</v>
      </c>
      <c r="D389" s="89">
        <v>3</v>
      </c>
      <c r="E389" s="148" t="s">
        <v>14</v>
      </c>
      <c r="F389" s="91"/>
      <c r="G389" s="96"/>
      <c r="H389" s="154">
        <f t="shared" si="59"/>
        <v>0</v>
      </c>
    </row>
    <row r="390" spans="1:8" ht="13.9" customHeight="1" x14ac:dyDescent="0.25">
      <c r="A390" s="186"/>
      <c r="B390" s="187" t="s">
        <v>811</v>
      </c>
      <c r="C390" s="88" t="s">
        <v>812</v>
      </c>
      <c r="D390" s="89">
        <v>14</v>
      </c>
      <c r="E390" s="148" t="s">
        <v>14</v>
      </c>
      <c r="F390" s="91"/>
      <c r="G390" s="96"/>
      <c r="H390" s="154">
        <f t="shared" si="59"/>
        <v>0</v>
      </c>
    </row>
    <row r="391" spans="1:8" ht="13.9" customHeight="1" x14ac:dyDescent="0.25">
      <c r="A391" s="186"/>
      <c r="B391" s="187" t="s">
        <v>813</v>
      </c>
      <c r="C391" s="88" t="s">
        <v>814</v>
      </c>
      <c r="D391" s="89">
        <v>1</v>
      </c>
      <c r="E391" s="148" t="s">
        <v>14</v>
      </c>
      <c r="F391" s="91"/>
      <c r="G391" s="96"/>
      <c r="H391" s="154">
        <f t="shared" si="59"/>
        <v>0</v>
      </c>
    </row>
    <row r="392" spans="1:8" ht="13.9" customHeight="1" x14ac:dyDescent="0.25">
      <c r="A392" s="186"/>
      <c r="B392" s="187" t="s">
        <v>815</v>
      </c>
      <c r="C392" s="88" t="s">
        <v>816</v>
      </c>
      <c r="D392" s="89">
        <v>1</v>
      </c>
      <c r="E392" s="148" t="s">
        <v>14</v>
      </c>
      <c r="F392" s="91"/>
      <c r="G392" s="96"/>
      <c r="H392" s="154">
        <f t="shared" ref="H392:H396" si="60">SUM(F392:G392)*D392</f>
        <v>0</v>
      </c>
    </row>
    <row r="393" spans="1:8" ht="13.9" customHeight="1" x14ac:dyDescent="0.25">
      <c r="A393" s="186"/>
      <c r="B393" s="187" t="s">
        <v>817</v>
      </c>
      <c r="C393" s="88" t="s">
        <v>818</v>
      </c>
      <c r="D393" s="89">
        <v>2</v>
      </c>
      <c r="E393" s="148" t="s">
        <v>14</v>
      </c>
      <c r="F393" s="91"/>
      <c r="G393" s="96"/>
      <c r="H393" s="154">
        <f t="shared" si="60"/>
        <v>0</v>
      </c>
    </row>
    <row r="394" spans="1:8" ht="13.9" customHeight="1" x14ac:dyDescent="0.25">
      <c r="A394" s="186"/>
      <c r="B394" s="187" t="s">
        <v>819</v>
      </c>
      <c r="C394" s="88" t="s">
        <v>820</v>
      </c>
      <c r="D394" s="89">
        <v>2</v>
      </c>
      <c r="E394" s="148" t="s">
        <v>14</v>
      </c>
      <c r="F394" s="91"/>
      <c r="G394" s="96"/>
      <c r="H394" s="154">
        <f t="shared" si="60"/>
        <v>0</v>
      </c>
    </row>
    <row r="395" spans="1:8" ht="13.9" customHeight="1" x14ac:dyDescent="0.25">
      <c r="A395" s="186"/>
      <c r="B395" s="187" t="s">
        <v>821</v>
      </c>
      <c r="C395" s="88" t="s">
        <v>822</v>
      </c>
      <c r="D395" s="89">
        <v>3</v>
      </c>
      <c r="E395" s="148" t="s">
        <v>14</v>
      </c>
      <c r="F395" s="91"/>
      <c r="G395" s="92"/>
      <c r="H395" s="154">
        <f t="shared" si="60"/>
        <v>0</v>
      </c>
    </row>
    <row r="396" spans="1:8" ht="13.9" customHeight="1" x14ac:dyDescent="0.25">
      <c r="A396" s="186"/>
      <c r="B396" s="187" t="s">
        <v>823</v>
      </c>
      <c r="C396" s="88" t="s">
        <v>779</v>
      </c>
      <c r="D396" s="95">
        <v>20</v>
      </c>
      <c r="E396" s="93" t="s">
        <v>21</v>
      </c>
      <c r="F396" s="188" t="s">
        <v>17</v>
      </c>
      <c r="G396" s="96"/>
      <c r="H396" s="154">
        <f t="shared" si="60"/>
        <v>0</v>
      </c>
    </row>
    <row r="397" spans="1:8" ht="13.9" customHeight="1" x14ac:dyDescent="0.25">
      <c r="A397" s="186"/>
      <c r="B397" s="187" t="s">
        <v>824</v>
      </c>
      <c r="C397" s="88" t="s">
        <v>825</v>
      </c>
      <c r="D397" s="95">
        <v>129</v>
      </c>
      <c r="E397" s="93" t="s">
        <v>21</v>
      </c>
      <c r="F397" s="188" t="s">
        <v>17</v>
      </c>
      <c r="G397" s="96"/>
      <c r="H397" s="154">
        <f t="shared" ref="H397:H398" si="61">SUM(F397:G397)*D397</f>
        <v>0</v>
      </c>
    </row>
    <row r="398" spans="1:8" ht="13.9" customHeight="1" thickBot="1" x14ac:dyDescent="0.3">
      <c r="A398" s="186"/>
      <c r="B398" s="187" t="s">
        <v>826</v>
      </c>
      <c r="C398" s="88" t="s">
        <v>827</v>
      </c>
      <c r="D398" s="95">
        <v>2</v>
      </c>
      <c r="E398" s="148" t="s">
        <v>14</v>
      </c>
      <c r="F398" s="188" t="s">
        <v>17</v>
      </c>
      <c r="G398" s="92"/>
      <c r="H398" s="154">
        <f t="shared" si="61"/>
        <v>0</v>
      </c>
    </row>
    <row r="399" spans="1:8" ht="13.9" customHeight="1" thickBot="1" x14ac:dyDescent="0.3">
      <c r="A399" s="32"/>
      <c r="B399" s="179"/>
      <c r="C399" s="33" t="s">
        <v>635</v>
      </c>
      <c r="D399" s="85"/>
      <c r="E399" s="180"/>
      <c r="F399" s="201">
        <f>SUMPRODUCT(D335:D398,F335:F398)</f>
        <v>0</v>
      </c>
      <c r="G399" s="201">
        <f>SUMPRODUCT(D335:D398,G335:G398)</f>
        <v>0</v>
      </c>
      <c r="H399" s="213">
        <f>SUM(H335:H398)</f>
        <v>0</v>
      </c>
    </row>
    <row r="400" spans="1:8" ht="13.9" customHeight="1" x14ac:dyDescent="0.25">
      <c r="A400" s="16"/>
      <c r="B400" s="159" t="s">
        <v>559</v>
      </c>
      <c r="C400" s="223" t="s">
        <v>307</v>
      </c>
      <c r="D400" s="17"/>
      <c r="E400" s="17"/>
      <c r="F400" s="191"/>
      <c r="G400" s="191"/>
      <c r="H400" s="192"/>
    </row>
    <row r="401" spans="1:16" ht="13.9" customHeight="1" x14ac:dyDescent="0.25">
      <c r="A401" s="66"/>
      <c r="B401" s="38">
        <v>1</v>
      </c>
      <c r="C401" s="233" t="s">
        <v>353</v>
      </c>
      <c r="D401" s="39"/>
      <c r="E401" s="40"/>
      <c r="F401" s="41"/>
      <c r="G401" s="41"/>
      <c r="H401" s="67"/>
      <c r="P401" s="249"/>
    </row>
    <row r="402" spans="1:16" ht="30" customHeight="1" x14ac:dyDescent="0.25">
      <c r="A402" s="69"/>
      <c r="B402" s="42" t="s">
        <v>16</v>
      </c>
      <c r="C402" s="247" t="s">
        <v>354</v>
      </c>
      <c r="D402" s="44">
        <v>100</v>
      </c>
      <c r="E402" s="45" t="s">
        <v>21</v>
      </c>
      <c r="F402" s="193"/>
      <c r="G402" s="193"/>
      <c r="H402" s="68">
        <f t="shared" ref="H402:H423" si="62">SUM(F402:G402)*D402</f>
        <v>0</v>
      </c>
    </row>
    <row r="403" spans="1:16" ht="30.6" customHeight="1" x14ac:dyDescent="0.25">
      <c r="A403" s="69"/>
      <c r="B403" s="42" t="s">
        <v>18</v>
      </c>
      <c r="C403" s="247" t="s">
        <v>355</v>
      </c>
      <c r="D403" s="44">
        <v>20</v>
      </c>
      <c r="E403" s="45" t="s">
        <v>21</v>
      </c>
      <c r="F403" s="193"/>
      <c r="G403" s="193"/>
      <c r="H403" s="68">
        <f t="shared" si="62"/>
        <v>0</v>
      </c>
    </row>
    <row r="404" spans="1:16" ht="30.6" customHeight="1" x14ac:dyDescent="0.25">
      <c r="A404" s="69"/>
      <c r="B404" s="42" t="s">
        <v>20</v>
      </c>
      <c r="C404" s="247" t="s">
        <v>612</v>
      </c>
      <c r="D404" s="44">
        <v>200</v>
      </c>
      <c r="E404" s="45" t="s">
        <v>21</v>
      </c>
      <c r="F404" s="193"/>
      <c r="G404" s="193"/>
      <c r="H404" s="68">
        <f t="shared" si="62"/>
        <v>0</v>
      </c>
    </row>
    <row r="405" spans="1:16" ht="28.15" customHeight="1" x14ac:dyDescent="0.25">
      <c r="A405" s="69"/>
      <c r="B405" s="42" t="s">
        <v>22</v>
      </c>
      <c r="C405" s="247" t="s">
        <v>356</v>
      </c>
      <c r="D405" s="44">
        <v>240</v>
      </c>
      <c r="E405" s="45" t="s">
        <v>21</v>
      </c>
      <c r="F405" s="193"/>
      <c r="G405" s="193"/>
      <c r="H405" s="68">
        <f t="shared" si="62"/>
        <v>0</v>
      </c>
    </row>
    <row r="406" spans="1:16" ht="28.15" customHeight="1" x14ac:dyDescent="0.25">
      <c r="A406" s="69"/>
      <c r="B406" s="42" t="s">
        <v>23</v>
      </c>
      <c r="C406" s="247" t="s">
        <v>357</v>
      </c>
      <c r="D406" s="44">
        <v>60</v>
      </c>
      <c r="E406" s="45" t="s">
        <v>21</v>
      </c>
      <c r="F406" s="193"/>
      <c r="G406" s="193"/>
      <c r="H406" s="68">
        <f t="shared" si="62"/>
        <v>0</v>
      </c>
    </row>
    <row r="407" spans="1:16" ht="28.15" customHeight="1" x14ac:dyDescent="0.25">
      <c r="A407" s="69"/>
      <c r="B407" s="42" t="s">
        <v>24</v>
      </c>
      <c r="C407" s="247" t="s">
        <v>358</v>
      </c>
      <c r="D407" s="44">
        <v>400</v>
      </c>
      <c r="E407" s="45" t="s">
        <v>21</v>
      </c>
      <c r="F407" s="193"/>
      <c r="G407" s="193"/>
      <c r="H407" s="68">
        <f t="shared" si="62"/>
        <v>0</v>
      </c>
    </row>
    <row r="408" spans="1:16" ht="29.45" customHeight="1" x14ac:dyDescent="0.25">
      <c r="A408" s="69"/>
      <c r="B408" s="42" t="s">
        <v>25</v>
      </c>
      <c r="C408" s="247" t="s">
        <v>359</v>
      </c>
      <c r="D408" s="44">
        <v>20</v>
      </c>
      <c r="E408" s="45" t="s">
        <v>21</v>
      </c>
      <c r="F408" s="193"/>
      <c r="G408" s="193"/>
      <c r="H408" s="68">
        <f t="shared" si="62"/>
        <v>0</v>
      </c>
    </row>
    <row r="409" spans="1:16" ht="28.15" customHeight="1" x14ac:dyDescent="0.25">
      <c r="A409" s="69"/>
      <c r="B409" s="42" t="s">
        <v>26</v>
      </c>
      <c r="C409" s="247" t="s">
        <v>360</v>
      </c>
      <c r="D409" s="44">
        <v>20</v>
      </c>
      <c r="E409" s="45" t="s">
        <v>21</v>
      </c>
      <c r="F409" s="193"/>
      <c r="G409" s="193"/>
      <c r="H409" s="68">
        <f t="shared" si="62"/>
        <v>0</v>
      </c>
    </row>
    <row r="410" spans="1:16" ht="28.9" customHeight="1" x14ac:dyDescent="0.25">
      <c r="A410" s="69"/>
      <c r="B410" s="42" t="s">
        <v>27</v>
      </c>
      <c r="C410" s="247" t="s">
        <v>361</v>
      </c>
      <c r="D410" s="44">
        <v>250</v>
      </c>
      <c r="E410" s="45" t="s">
        <v>21</v>
      </c>
      <c r="F410" s="193"/>
      <c r="G410" s="193"/>
      <c r="H410" s="68">
        <f t="shared" si="62"/>
        <v>0</v>
      </c>
    </row>
    <row r="411" spans="1:16" ht="13.9" customHeight="1" x14ac:dyDescent="0.25">
      <c r="A411" s="69"/>
      <c r="B411" s="42" t="s">
        <v>28</v>
      </c>
      <c r="C411" s="247" t="s">
        <v>362</v>
      </c>
      <c r="D411" s="44">
        <v>150</v>
      </c>
      <c r="E411" s="45" t="s">
        <v>21</v>
      </c>
      <c r="F411" s="193"/>
      <c r="G411" s="193"/>
      <c r="H411" s="68">
        <f t="shared" si="62"/>
        <v>0</v>
      </c>
    </row>
    <row r="412" spans="1:16" ht="28.9" customHeight="1" x14ac:dyDescent="0.25">
      <c r="A412" s="69"/>
      <c r="B412" s="42" t="s">
        <v>29</v>
      </c>
      <c r="C412" s="247" t="s">
        <v>363</v>
      </c>
      <c r="D412" s="44">
        <v>100</v>
      </c>
      <c r="E412" s="45" t="s">
        <v>21</v>
      </c>
      <c r="F412" s="193"/>
      <c r="G412" s="193"/>
      <c r="H412" s="68">
        <f t="shared" si="62"/>
        <v>0</v>
      </c>
    </row>
    <row r="413" spans="1:16" ht="29.45" customHeight="1" x14ac:dyDescent="0.25">
      <c r="A413" s="70"/>
      <c r="B413" s="42" t="s">
        <v>30</v>
      </c>
      <c r="C413" s="247" t="s">
        <v>888</v>
      </c>
      <c r="D413" s="46">
        <v>1</v>
      </c>
      <c r="E413" s="47" t="s">
        <v>14</v>
      </c>
      <c r="F413" s="269"/>
      <c r="G413" s="269"/>
      <c r="H413" s="68">
        <f t="shared" si="62"/>
        <v>0</v>
      </c>
    </row>
    <row r="414" spans="1:16" ht="27.6" customHeight="1" x14ac:dyDescent="0.25">
      <c r="A414" s="70"/>
      <c r="B414" s="42" t="s">
        <v>31</v>
      </c>
      <c r="C414" s="247" t="s">
        <v>889</v>
      </c>
      <c r="D414" s="46">
        <v>2</v>
      </c>
      <c r="E414" s="47" t="s">
        <v>14</v>
      </c>
      <c r="F414" s="269"/>
      <c r="G414" s="269"/>
      <c r="H414" s="68">
        <f t="shared" si="62"/>
        <v>0</v>
      </c>
    </row>
    <row r="415" spans="1:16" ht="13.9" customHeight="1" x14ac:dyDescent="0.25">
      <c r="A415" s="70"/>
      <c r="B415" s="42" t="s">
        <v>32</v>
      </c>
      <c r="C415" s="253" t="s">
        <v>364</v>
      </c>
      <c r="D415" s="142">
        <v>30</v>
      </c>
      <c r="E415" s="47" t="s">
        <v>21</v>
      </c>
      <c r="F415" s="270"/>
      <c r="G415" s="270"/>
      <c r="H415" s="68">
        <f t="shared" si="62"/>
        <v>0</v>
      </c>
    </row>
    <row r="416" spans="1:16" ht="13.9" customHeight="1" x14ac:dyDescent="0.25">
      <c r="A416" s="69"/>
      <c r="B416" s="42" t="s">
        <v>296</v>
      </c>
      <c r="C416" s="247" t="s">
        <v>365</v>
      </c>
      <c r="D416" s="44">
        <v>50</v>
      </c>
      <c r="E416" s="45" t="s">
        <v>21</v>
      </c>
      <c r="F416" s="193"/>
      <c r="G416" s="193"/>
      <c r="H416" s="68">
        <f t="shared" si="62"/>
        <v>0</v>
      </c>
    </row>
    <row r="417" spans="1:8" ht="13.9" customHeight="1" x14ac:dyDescent="0.25">
      <c r="A417" s="71"/>
      <c r="B417" s="42" t="s">
        <v>297</v>
      </c>
      <c r="C417" s="247" t="s">
        <v>366</v>
      </c>
      <c r="D417" s="44">
        <v>150</v>
      </c>
      <c r="E417" s="45" t="s">
        <v>21</v>
      </c>
      <c r="F417" s="193"/>
      <c r="G417" s="193"/>
      <c r="H417" s="68">
        <f t="shared" si="62"/>
        <v>0</v>
      </c>
    </row>
    <row r="418" spans="1:8" ht="13.9" customHeight="1" x14ac:dyDescent="0.25">
      <c r="A418" s="71"/>
      <c r="B418" s="42" t="s">
        <v>308</v>
      </c>
      <c r="C418" s="247" t="s">
        <v>367</v>
      </c>
      <c r="D418" s="44">
        <v>90</v>
      </c>
      <c r="E418" s="45" t="s">
        <v>21</v>
      </c>
      <c r="F418" s="193"/>
      <c r="G418" s="193"/>
      <c r="H418" s="68">
        <f t="shared" si="62"/>
        <v>0</v>
      </c>
    </row>
    <row r="419" spans="1:8" ht="13.9" customHeight="1" x14ac:dyDescent="0.25">
      <c r="A419" s="71"/>
      <c r="B419" s="42" t="s">
        <v>309</v>
      </c>
      <c r="C419" s="247" t="s">
        <v>613</v>
      </c>
      <c r="D419" s="44">
        <v>50</v>
      </c>
      <c r="E419" s="45" t="s">
        <v>21</v>
      </c>
      <c r="F419" s="193"/>
      <c r="G419" s="193"/>
      <c r="H419" s="68">
        <f t="shared" si="62"/>
        <v>0</v>
      </c>
    </row>
    <row r="420" spans="1:8" ht="13.9" customHeight="1" x14ac:dyDescent="0.25">
      <c r="A420" s="71"/>
      <c r="B420" s="42" t="s">
        <v>310</v>
      </c>
      <c r="C420" s="248" t="s">
        <v>368</v>
      </c>
      <c r="D420" s="48">
        <v>10</v>
      </c>
      <c r="E420" s="49" t="s">
        <v>14</v>
      </c>
      <c r="F420" s="268"/>
      <c r="G420" s="268"/>
      <c r="H420" s="68">
        <f t="shared" si="62"/>
        <v>0</v>
      </c>
    </row>
    <row r="421" spans="1:8" ht="13.9" customHeight="1" x14ac:dyDescent="0.25">
      <c r="A421" s="71"/>
      <c r="B421" s="42" t="s">
        <v>311</v>
      </c>
      <c r="C421" s="248" t="s">
        <v>369</v>
      </c>
      <c r="D421" s="48">
        <v>25</v>
      </c>
      <c r="E421" s="47" t="s">
        <v>14</v>
      </c>
      <c r="F421" s="268"/>
      <c r="G421" s="193"/>
      <c r="H421" s="68">
        <f t="shared" si="62"/>
        <v>0</v>
      </c>
    </row>
    <row r="422" spans="1:8" ht="13.9" customHeight="1" x14ac:dyDescent="0.25">
      <c r="A422" s="71"/>
      <c r="B422" s="42" t="s">
        <v>312</v>
      </c>
      <c r="C422" s="247" t="s">
        <v>370</v>
      </c>
      <c r="D422" s="44">
        <v>12</v>
      </c>
      <c r="E422" s="45" t="s">
        <v>14</v>
      </c>
      <c r="F422" s="193"/>
      <c r="G422" s="193"/>
      <c r="H422" s="68">
        <f t="shared" si="62"/>
        <v>0</v>
      </c>
    </row>
    <row r="423" spans="1:8" ht="13.9" customHeight="1" x14ac:dyDescent="0.25">
      <c r="A423" s="71"/>
      <c r="B423" s="42" t="s">
        <v>313</v>
      </c>
      <c r="C423" s="247" t="s">
        <v>890</v>
      </c>
      <c r="D423" s="44">
        <v>5</v>
      </c>
      <c r="E423" s="141" t="s">
        <v>98</v>
      </c>
      <c r="F423" s="268"/>
      <c r="G423" s="193"/>
      <c r="H423" s="68">
        <f t="shared" si="62"/>
        <v>0</v>
      </c>
    </row>
    <row r="424" spans="1:8" ht="13.9" customHeight="1" x14ac:dyDescent="0.25">
      <c r="A424" s="72"/>
      <c r="B424" s="50">
        <v>2</v>
      </c>
      <c r="C424" s="234" t="s">
        <v>371</v>
      </c>
      <c r="D424" s="51"/>
      <c r="E424" s="52"/>
      <c r="F424" s="271"/>
      <c r="G424" s="271"/>
      <c r="H424" s="73"/>
    </row>
    <row r="425" spans="1:8" ht="102" customHeight="1" x14ac:dyDescent="0.25">
      <c r="A425" s="71"/>
      <c r="B425" s="42" t="s">
        <v>36</v>
      </c>
      <c r="C425" s="247" t="s">
        <v>891</v>
      </c>
      <c r="D425" s="44"/>
      <c r="E425" s="45"/>
      <c r="F425" s="193"/>
      <c r="G425" s="193"/>
      <c r="H425" s="68"/>
    </row>
    <row r="426" spans="1:8" ht="28.15" customHeight="1" x14ac:dyDescent="0.25">
      <c r="A426" s="71"/>
      <c r="B426" s="42" t="s">
        <v>104</v>
      </c>
      <c r="C426" s="247" t="s">
        <v>372</v>
      </c>
      <c r="D426" s="48">
        <v>1</v>
      </c>
      <c r="E426" s="54" t="s">
        <v>14</v>
      </c>
      <c r="F426" s="268"/>
      <c r="G426" s="193"/>
      <c r="H426" s="68">
        <f>SUM(F426:G426)*D426</f>
        <v>0</v>
      </c>
    </row>
    <row r="427" spans="1:8" ht="27" customHeight="1" x14ac:dyDescent="0.25">
      <c r="A427" s="71"/>
      <c r="B427" s="42" t="s">
        <v>105</v>
      </c>
      <c r="C427" s="247" t="s">
        <v>373</v>
      </c>
      <c r="D427" s="48">
        <v>1</v>
      </c>
      <c r="E427" s="54" t="s">
        <v>14</v>
      </c>
      <c r="F427" s="268"/>
      <c r="G427" s="193"/>
      <c r="H427" s="68">
        <f t="shared" ref="H427:H459" si="63">SUM(F427:G427)*D427</f>
        <v>0</v>
      </c>
    </row>
    <row r="428" spans="1:8" ht="28.9" customHeight="1" x14ac:dyDescent="0.25">
      <c r="A428" s="71"/>
      <c r="B428" s="42" t="s">
        <v>106</v>
      </c>
      <c r="C428" s="247" t="s">
        <v>374</v>
      </c>
      <c r="D428" s="48">
        <v>2</v>
      </c>
      <c r="E428" s="54" t="s">
        <v>14</v>
      </c>
      <c r="F428" s="268"/>
      <c r="G428" s="193"/>
      <c r="H428" s="68">
        <f t="shared" si="63"/>
        <v>0</v>
      </c>
    </row>
    <row r="429" spans="1:8" ht="13.9" customHeight="1" x14ac:dyDescent="0.25">
      <c r="A429" s="71"/>
      <c r="B429" s="42" t="s">
        <v>37</v>
      </c>
      <c r="C429" s="247" t="s">
        <v>375</v>
      </c>
      <c r="D429" s="48">
        <v>4</v>
      </c>
      <c r="E429" s="49" t="s">
        <v>288</v>
      </c>
      <c r="F429" s="268"/>
      <c r="G429" s="268"/>
      <c r="H429" s="68">
        <f t="shared" si="63"/>
        <v>0</v>
      </c>
    </row>
    <row r="430" spans="1:8" ht="13.9" customHeight="1" x14ac:dyDescent="0.25">
      <c r="A430" s="71"/>
      <c r="B430" s="42" t="s">
        <v>38</v>
      </c>
      <c r="C430" s="247" t="s">
        <v>376</v>
      </c>
      <c r="D430" s="44">
        <v>1</v>
      </c>
      <c r="E430" s="45" t="s">
        <v>14</v>
      </c>
      <c r="F430" s="193"/>
      <c r="G430" s="193"/>
      <c r="H430" s="68">
        <f t="shared" si="63"/>
        <v>0</v>
      </c>
    </row>
    <row r="431" spans="1:8" ht="13.9" customHeight="1" x14ac:dyDescent="0.25">
      <c r="A431" s="71"/>
      <c r="B431" s="42" t="s">
        <v>39</v>
      </c>
      <c r="C431" s="247" t="s">
        <v>832</v>
      </c>
      <c r="D431" s="48"/>
      <c r="E431" s="49" t="s">
        <v>122</v>
      </c>
      <c r="F431" s="268"/>
      <c r="G431" s="268"/>
      <c r="H431" s="68"/>
    </row>
    <row r="432" spans="1:8" ht="13.9" customHeight="1" x14ac:dyDescent="0.25">
      <c r="A432" s="71"/>
      <c r="B432" s="42" t="s">
        <v>170</v>
      </c>
      <c r="C432" s="247" t="s">
        <v>833</v>
      </c>
      <c r="D432" s="44">
        <v>2</v>
      </c>
      <c r="E432" s="45" t="s">
        <v>14</v>
      </c>
      <c r="F432" s="193"/>
      <c r="G432" s="193"/>
      <c r="H432" s="68">
        <f t="shared" si="63"/>
        <v>0</v>
      </c>
    </row>
    <row r="433" spans="1:9" ht="13.9" customHeight="1" x14ac:dyDescent="0.25">
      <c r="A433" s="71"/>
      <c r="B433" s="42" t="s">
        <v>171</v>
      </c>
      <c r="C433" s="247" t="s">
        <v>834</v>
      </c>
      <c r="D433" s="44">
        <v>1</v>
      </c>
      <c r="E433" s="45" t="s">
        <v>14</v>
      </c>
      <c r="F433" s="193"/>
      <c r="G433" s="193"/>
      <c r="H433" s="68">
        <f t="shared" si="63"/>
        <v>0</v>
      </c>
    </row>
    <row r="434" spans="1:9" ht="13.9" customHeight="1" x14ac:dyDescent="0.25">
      <c r="A434" s="71"/>
      <c r="B434" s="42" t="s">
        <v>172</v>
      </c>
      <c r="C434" s="247" t="s">
        <v>835</v>
      </c>
      <c r="D434" s="44">
        <v>2</v>
      </c>
      <c r="E434" s="45" t="s">
        <v>14</v>
      </c>
      <c r="F434" s="193"/>
      <c r="G434" s="193"/>
      <c r="H434" s="68">
        <f t="shared" si="63"/>
        <v>0</v>
      </c>
    </row>
    <row r="435" spans="1:9" ht="13.9" customHeight="1" x14ac:dyDescent="0.25">
      <c r="A435" s="71"/>
      <c r="B435" s="42" t="s">
        <v>173</v>
      </c>
      <c r="C435" s="247" t="s">
        <v>377</v>
      </c>
      <c r="D435" s="44">
        <v>1</v>
      </c>
      <c r="E435" s="45" t="s">
        <v>14</v>
      </c>
      <c r="F435" s="193"/>
      <c r="G435" s="193"/>
      <c r="H435" s="68">
        <f t="shared" si="63"/>
        <v>0</v>
      </c>
    </row>
    <row r="436" spans="1:9" ht="13.9" customHeight="1" x14ac:dyDescent="0.25">
      <c r="A436" s="71"/>
      <c r="B436" s="42" t="s">
        <v>174</v>
      </c>
      <c r="C436" s="247" t="s">
        <v>836</v>
      </c>
      <c r="D436" s="44">
        <v>2</v>
      </c>
      <c r="E436" s="45" t="s">
        <v>14</v>
      </c>
      <c r="F436" s="193"/>
      <c r="G436" s="193"/>
      <c r="H436" s="68">
        <f t="shared" si="63"/>
        <v>0</v>
      </c>
    </row>
    <row r="437" spans="1:9" ht="13.9" customHeight="1" x14ac:dyDescent="0.25">
      <c r="A437" s="71"/>
      <c r="B437" s="42" t="s">
        <v>175</v>
      </c>
      <c r="C437" s="247" t="s">
        <v>378</v>
      </c>
      <c r="D437" s="44">
        <v>2</v>
      </c>
      <c r="E437" s="45" t="s">
        <v>14</v>
      </c>
      <c r="F437" s="193"/>
      <c r="G437" s="193"/>
      <c r="H437" s="68">
        <f t="shared" si="63"/>
        <v>0</v>
      </c>
    </row>
    <row r="438" spans="1:9" ht="13.9" customHeight="1" x14ac:dyDescent="0.25">
      <c r="A438" s="71"/>
      <c r="B438" s="42" t="s">
        <v>176</v>
      </c>
      <c r="C438" s="247" t="s">
        <v>837</v>
      </c>
      <c r="D438" s="44">
        <v>1</v>
      </c>
      <c r="E438" s="45" t="s">
        <v>14</v>
      </c>
      <c r="F438" s="193"/>
      <c r="G438" s="193"/>
      <c r="H438" s="68">
        <f t="shared" si="63"/>
        <v>0</v>
      </c>
    </row>
    <row r="439" spans="1:9" ht="13.9" customHeight="1" x14ac:dyDescent="0.25">
      <c r="A439" s="71"/>
      <c r="B439" s="42" t="s">
        <v>379</v>
      </c>
      <c r="C439" s="247" t="s">
        <v>380</v>
      </c>
      <c r="D439" s="44">
        <v>1</v>
      </c>
      <c r="E439" s="45" t="s">
        <v>14</v>
      </c>
      <c r="F439" s="193"/>
      <c r="G439" s="193"/>
      <c r="H439" s="68">
        <f t="shared" si="63"/>
        <v>0</v>
      </c>
    </row>
    <row r="440" spans="1:9" ht="13.9" customHeight="1" x14ac:dyDescent="0.25">
      <c r="A440" s="71"/>
      <c r="B440" s="42" t="s">
        <v>381</v>
      </c>
      <c r="C440" s="247" t="s">
        <v>892</v>
      </c>
      <c r="D440" s="44">
        <v>2</v>
      </c>
      <c r="E440" s="45" t="s">
        <v>14</v>
      </c>
      <c r="F440" s="193"/>
      <c r="G440" s="193"/>
      <c r="H440" s="68">
        <f t="shared" si="63"/>
        <v>0</v>
      </c>
    </row>
    <row r="441" spans="1:9" ht="13.9" customHeight="1" x14ac:dyDescent="0.25">
      <c r="A441" s="71"/>
      <c r="B441" s="42" t="s">
        <v>40</v>
      </c>
      <c r="C441" s="247" t="s">
        <v>382</v>
      </c>
      <c r="D441" s="44"/>
      <c r="E441" s="45" t="s">
        <v>122</v>
      </c>
      <c r="F441" s="193"/>
      <c r="G441" s="193"/>
      <c r="H441" s="68"/>
    </row>
    <row r="442" spans="1:9" ht="13.9" customHeight="1" x14ac:dyDescent="0.25">
      <c r="A442" s="71"/>
      <c r="B442" s="42" t="s">
        <v>119</v>
      </c>
      <c r="C442" s="247" t="s">
        <v>614</v>
      </c>
      <c r="D442" s="44">
        <v>1</v>
      </c>
      <c r="E442" s="45" t="s">
        <v>14</v>
      </c>
      <c r="F442" s="193"/>
      <c r="G442" s="193"/>
      <c r="H442" s="68">
        <f t="shared" si="63"/>
        <v>0</v>
      </c>
    </row>
    <row r="443" spans="1:9" ht="13.9" customHeight="1" x14ac:dyDescent="0.25">
      <c r="A443" s="69"/>
      <c r="B443" s="42" t="s">
        <v>158</v>
      </c>
      <c r="C443" s="247" t="s">
        <v>615</v>
      </c>
      <c r="D443" s="44">
        <v>1</v>
      </c>
      <c r="E443" s="45" t="s">
        <v>14</v>
      </c>
      <c r="F443" s="193"/>
      <c r="G443" s="193"/>
      <c r="H443" s="68">
        <f t="shared" si="63"/>
        <v>0</v>
      </c>
    </row>
    <row r="444" spans="1:9" s="13" customFormat="1" ht="36.6" customHeight="1" x14ac:dyDescent="0.25">
      <c r="A444" s="74"/>
      <c r="B444" s="42" t="s">
        <v>120</v>
      </c>
      <c r="C444" s="247" t="s">
        <v>384</v>
      </c>
      <c r="D444" s="48">
        <v>1</v>
      </c>
      <c r="E444" s="49" t="s">
        <v>14</v>
      </c>
      <c r="F444" s="268"/>
      <c r="G444" s="268"/>
      <c r="H444" s="68">
        <f t="shared" si="63"/>
        <v>0</v>
      </c>
      <c r="I444" s="97"/>
    </row>
    <row r="445" spans="1:9" s="13" customFormat="1" ht="13.9" customHeight="1" x14ac:dyDescent="0.25">
      <c r="A445" s="74"/>
      <c r="B445" s="42" t="s">
        <v>249</v>
      </c>
      <c r="C445" s="248" t="s">
        <v>385</v>
      </c>
      <c r="D445" s="48"/>
      <c r="E445" s="49" t="s">
        <v>122</v>
      </c>
      <c r="F445" s="268"/>
      <c r="G445" s="268"/>
      <c r="H445" s="68"/>
      <c r="I445" s="97"/>
    </row>
    <row r="446" spans="1:9" s="13" customFormat="1" ht="13.9" customHeight="1" x14ac:dyDescent="0.25">
      <c r="A446" s="74"/>
      <c r="B446" s="42" t="s">
        <v>386</v>
      </c>
      <c r="C446" s="248" t="s">
        <v>387</v>
      </c>
      <c r="D446" s="48">
        <v>59</v>
      </c>
      <c r="E446" s="49" t="s">
        <v>14</v>
      </c>
      <c r="F446" s="268"/>
      <c r="G446" s="268"/>
      <c r="H446" s="68">
        <f t="shared" si="63"/>
        <v>0</v>
      </c>
      <c r="I446" s="97"/>
    </row>
    <row r="447" spans="1:9" s="13" customFormat="1" ht="13.9" customHeight="1" x14ac:dyDescent="0.25">
      <c r="A447" s="74"/>
      <c r="B447" s="42" t="s">
        <v>388</v>
      </c>
      <c r="C447" s="248" t="s">
        <v>389</v>
      </c>
      <c r="D447" s="48">
        <v>20</v>
      </c>
      <c r="E447" s="49" t="s">
        <v>14</v>
      </c>
      <c r="F447" s="268"/>
      <c r="G447" s="268"/>
      <c r="H447" s="68">
        <f t="shared" si="63"/>
        <v>0</v>
      </c>
      <c r="I447" s="97"/>
    </row>
    <row r="448" spans="1:9" s="13" customFormat="1" ht="13.9" customHeight="1" x14ac:dyDescent="0.25">
      <c r="A448" s="74"/>
      <c r="B448" s="42" t="s">
        <v>606</v>
      </c>
      <c r="C448" s="248" t="s">
        <v>383</v>
      </c>
      <c r="D448" s="48">
        <v>2</v>
      </c>
      <c r="E448" s="49" t="s">
        <v>14</v>
      </c>
      <c r="F448" s="268"/>
      <c r="G448" s="268"/>
      <c r="H448" s="68">
        <f t="shared" si="63"/>
        <v>0</v>
      </c>
      <c r="I448" s="97"/>
    </row>
    <row r="449" spans="1:9" s="13" customFormat="1" ht="13.9" customHeight="1" x14ac:dyDescent="0.25">
      <c r="A449" s="69"/>
      <c r="B449" s="42" t="s">
        <v>250</v>
      </c>
      <c r="C449" s="247" t="s">
        <v>391</v>
      </c>
      <c r="D449" s="44"/>
      <c r="E449" s="45" t="s">
        <v>122</v>
      </c>
      <c r="F449" s="193"/>
      <c r="G449" s="193"/>
      <c r="H449" s="68"/>
      <c r="I449" s="97"/>
    </row>
    <row r="450" spans="1:9" s="13" customFormat="1" ht="13.9" customHeight="1" x14ac:dyDescent="0.25">
      <c r="A450" s="74"/>
      <c r="B450" s="42" t="s">
        <v>390</v>
      </c>
      <c r="C450" s="248" t="s">
        <v>387</v>
      </c>
      <c r="D450" s="48">
        <v>1</v>
      </c>
      <c r="E450" s="49" t="s">
        <v>14</v>
      </c>
      <c r="F450" s="193"/>
      <c r="G450" s="193"/>
      <c r="H450" s="68">
        <f t="shared" si="63"/>
        <v>0</v>
      </c>
      <c r="I450" s="97"/>
    </row>
    <row r="451" spans="1:9" s="13" customFormat="1" ht="13.9" customHeight="1" x14ac:dyDescent="0.25">
      <c r="A451" s="69"/>
      <c r="B451" s="42" t="s">
        <v>838</v>
      </c>
      <c r="C451" s="247" t="s">
        <v>389</v>
      </c>
      <c r="D451" s="44">
        <v>5</v>
      </c>
      <c r="E451" s="45" t="s">
        <v>14</v>
      </c>
      <c r="F451" s="193"/>
      <c r="G451" s="193"/>
      <c r="H451" s="68">
        <f t="shared" si="63"/>
        <v>0</v>
      </c>
      <c r="I451" s="97"/>
    </row>
    <row r="452" spans="1:9" s="13" customFormat="1" ht="13.9" customHeight="1" x14ac:dyDescent="0.25">
      <c r="A452" s="69"/>
      <c r="B452" s="42" t="s">
        <v>871</v>
      </c>
      <c r="C452" s="247" t="s">
        <v>392</v>
      </c>
      <c r="D452" s="44">
        <v>2</v>
      </c>
      <c r="E452" s="45" t="s">
        <v>14</v>
      </c>
      <c r="F452" s="193"/>
      <c r="G452" s="193"/>
      <c r="H452" s="68">
        <f t="shared" si="63"/>
        <v>0</v>
      </c>
      <c r="I452" s="97"/>
    </row>
    <row r="453" spans="1:9" ht="13.9" customHeight="1" x14ac:dyDescent="0.25">
      <c r="A453" s="69"/>
      <c r="B453" s="42" t="s">
        <v>893</v>
      </c>
      <c r="C453" s="247" t="s">
        <v>894</v>
      </c>
      <c r="D453" s="44">
        <v>2</v>
      </c>
      <c r="E453" s="45" t="s">
        <v>14</v>
      </c>
      <c r="F453" s="193"/>
      <c r="G453" s="193"/>
      <c r="H453" s="68">
        <f t="shared" si="63"/>
        <v>0</v>
      </c>
    </row>
    <row r="454" spans="1:9" ht="13.9" customHeight="1" x14ac:dyDescent="0.25">
      <c r="A454" s="69"/>
      <c r="B454" s="42" t="s">
        <v>251</v>
      </c>
      <c r="C454" s="247" t="s">
        <v>314</v>
      </c>
      <c r="D454" s="44">
        <v>10</v>
      </c>
      <c r="E454" s="45" t="s">
        <v>14</v>
      </c>
      <c r="F454" s="193"/>
      <c r="G454" s="193"/>
      <c r="H454" s="68">
        <f t="shared" si="63"/>
        <v>0</v>
      </c>
    </row>
    <row r="455" spans="1:9" ht="13.9" customHeight="1" x14ac:dyDescent="0.25">
      <c r="A455" s="69"/>
      <c r="B455" s="42" t="s">
        <v>252</v>
      </c>
      <c r="C455" s="247" t="s">
        <v>895</v>
      </c>
      <c r="D455" s="44">
        <v>3800</v>
      </c>
      <c r="E455" s="45" t="s">
        <v>21</v>
      </c>
      <c r="F455" s="193"/>
      <c r="G455" s="193"/>
      <c r="H455" s="68">
        <f t="shared" si="63"/>
        <v>0</v>
      </c>
    </row>
    <row r="456" spans="1:9" ht="29.45" customHeight="1" x14ac:dyDescent="0.25">
      <c r="A456" s="69"/>
      <c r="B456" s="42" t="s">
        <v>253</v>
      </c>
      <c r="C456" s="247" t="s">
        <v>896</v>
      </c>
      <c r="D456" s="44">
        <v>1200</v>
      </c>
      <c r="E456" s="45" t="s">
        <v>21</v>
      </c>
      <c r="F456" s="193"/>
      <c r="G456" s="193"/>
      <c r="H456" s="68">
        <f t="shared" si="63"/>
        <v>0</v>
      </c>
    </row>
    <row r="457" spans="1:9" ht="28.9" customHeight="1" x14ac:dyDescent="0.25">
      <c r="A457" s="69"/>
      <c r="B457" s="42" t="s">
        <v>298</v>
      </c>
      <c r="C457" s="247" t="s">
        <v>897</v>
      </c>
      <c r="D457" s="44">
        <v>100</v>
      </c>
      <c r="E457" s="45" t="s">
        <v>21</v>
      </c>
      <c r="F457" s="193"/>
      <c r="G457" s="193"/>
      <c r="H457" s="68">
        <f t="shared" si="63"/>
        <v>0</v>
      </c>
    </row>
    <row r="458" spans="1:9" ht="13.9" customHeight="1" x14ac:dyDescent="0.25">
      <c r="A458" s="69"/>
      <c r="B458" s="42" t="s">
        <v>299</v>
      </c>
      <c r="C458" s="247" t="s">
        <v>898</v>
      </c>
      <c r="D458" s="44">
        <v>15</v>
      </c>
      <c r="E458" s="45" t="s">
        <v>21</v>
      </c>
      <c r="F458" s="193"/>
      <c r="G458" s="193"/>
      <c r="H458" s="68">
        <f t="shared" si="63"/>
        <v>0</v>
      </c>
    </row>
    <row r="459" spans="1:9" ht="13.9" customHeight="1" x14ac:dyDescent="0.25">
      <c r="A459" s="69"/>
      <c r="B459" s="42" t="s">
        <v>300</v>
      </c>
      <c r="C459" s="247" t="s">
        <v>915</v>
      </c>
      <c r="D459" s="44">
        <v>1</v>
      </c>
      <c r="E459" s="45" t="s">
        <v>288</v>
      </c>
      <c r="F459" s="193"/>
      <c r="G459" s="193"/>
      <c r="H459" s="68">
        <f t="shared" si="63"/>
        <v>0</v>
      </c>
    </row>
    <row r="460" spans="1:9" ht="13.9" customHeight="1" x14ac:dyDescent="0.25">
      <c r="A460" s="72"/>
      <c r="B460" s="50">
        <v>3</v>
      </c>
      <c r="C460" s="234" t="s">
        <v>393</v>
      </c>
      <c r="D460" s="51"/>
      <c r="E460" s="52"/>
      <c r="F460" s="53"/>
      <c r="G460" s="53"/>
      <c r="H460" s="73"/>
    </row>
    <row r="461" spans="1:9" ht="30.6" customHeight="1" x14ac:dyDescent="0.25">
      <c r="A461" s="69"/>
      <c r="B461" s="55" t="s">
        <v>42</v>
      </c>
      <c r="C461" s="250" t="s">
        <v>616</v>
      </c>
      <c r="D461" s="44">
        <v>151</v>
      </c>
      <c r="E461" s="45" t="s">
        <v>14</v>
      </c>
      <c r="F461" s="193"/>
      <c r="G461" s="193"/>
      <c r="H461" s="68">
        <f t="shared" ref="H461:H518" si="64">SUM(F461:G461)*D461</f>
        <v>0</v>
      </c>
    </row>
    <row r="462" spans="1:9" ht="27.6" customHeight="1" x14ac:dyDescent="0.25">
      <c r="A462" s="69"/>
      <c r="B462" s="55" t="s">
        <v>43</v>
      </c>
      <c r="C462" s="250" t="s">
        <v>617</v>
      </c>
      <c r="D462" s="44">
        <v>9</v>
      </c>
      <c r="E462" s="45" t="s">
        <v>14</v>
      </c>
      <c r="F462" s="193"/>
      <c r="G462" s="193"/>
      <c r="H462" s="68">
        <f t="shared" si="64"/>
        <v>0</v>
      </c>
    </row>
    <row r="463" spans="1:9" ht="28.9" customHeight="1" x14ac:dyDescent="0.25">
      <c r="A463" s="69"/>
      <c r="B463" s="55" t="s">
        <v>44</v>
      </c>
      <c r="C463" s="250" t="s">
        <v>839</v>
      </c>
      <c r="D463" s="44">
        <v>10</v>
      </c>
      <c r="E463" s="45" t="s">
        <v>14</v>
      </c>
      <c r="F463" s="193"/>
      <c r="G463" s="193"/>
      <c r="H463" s="68">
        <f t="shared" si="64"/>
        <v>0</v>
      </c>
    </row>
    <row r="464" spans="1:9" ht="43.15" customHeight="1" x14ac:dyDescent="0.25">
      <c r="A464" s="69"/>
      <c r="B464" s="55" t="s">
        <v>259</v>
      </c>
      <c r="C464" s="250" t="s">
        <v>618</v>
      </c>
      <c r="D464" s="44">
        <v>20</v>
      </c>
      <c r="E464" s="45" t="s">
        <v>14</v>
      </c>
      <c r="F464" s="193"/>
      <c r="G464" s="193"/>
      <c r="H464" s="68">
        <f t="shared" si="64"/>
        <v>0</v>
      </c>
    </row>
    <row r="465" spans="1:8" ht="44.45" customHeight="1" x14ac:dyDescent="0.25">
      <c r="A465" s="69"/>
      <c r="B465" s="55" t="s">
        <v>261</v>
      </c>
      <c r="C465" s="250" t="s">
        <v>394</v>
      </c>
      <c r="D465" s="44">
        <v>12</v>
      </c>
      <c r="E465" s="45" t="s">
        <v>14</v>
      </c>
      <c r="F465" s="193"/>
      <c r="G465" s="193"/>
      <c r="H465" s="68">
        <f t="shared" si="64"/>
        <v>0</v>
      </c>
    </row>
    <row r="466" spans="1:8" ht="13.9" customHeight="1" x14ac:dyDescent="0.25">
      <c r="A466" s="69"/>
      <c r="B466" s="55" t="s">
        <v>262</v>
      </c>
      <c r="C466" s="250" t="s">
        <v>395</v>
      </c>
      <c r="D466" s="44">
        <v>45</v>
      </c>
      <c r="E466" s="45" t="s">
        <v>14</v>
      </c>
      <c r="F466" s="193"/>
      <c r="G466" s="193"/>
      <c r="H466" s="68">
        <f t="shared" si="64"/>
        <v>0</v>
      </c>
    </row>
    <row r="467" spans="1:8" ht="13.9" customHeight="1" x14ac:dyDescent="0.25">
      <c r="A467" s="74"/>
      <c r="B467" s="55" t="s">
        <v>263</v>
      </c>
      <c r="C467" s="248" t="s">
        <v>396</v>
      </c>
      <c r="D467" s="48"/>
      <c r="E467" s="49"/>
      <c r="F467" s="268"/>
      <c r="G467" s="268"/>
      <c r="H467" s="68"/>
    </row>
    <row r="468" spans="1:8" ht="13.9" customHeight="1" x14ac:dyDescent="0.25">
      <c r="A468" s="74"/>
      <c r="B468" s="251" t="s">
        <v>619</v>
      </c>
      <c r="C468" s="248" t="s">
        <v>397</v>
      </c>
      <c r="D468" s="48">
        <v>16</v>
      </c>
      <c r="E468" s="49" t="s">
        <v>14</v>
      </c>
      <c r="F468" s="268"/>
      <c r="G468" s="268"/>
      <c r="H468" s="68">
        <f t="shared" si="64"/>
        <v>0</v>
      </c>
    </row>
    <row r="469" spans="1:8" ht="13.9" customHeight="1" x14ac:dyDescent="0.25">
      <c r="A469" s="74"/>
      <c r="B469" s="251" t="s">
        <v>620</v>
      </c>
      <c r="C469" s="248" t="s">
        <v>398</v>
      </c>
      <c r="D469" s="48">
        <v>4</v>
      </c>
      <c r="E469" s="49" t="s">
        <v>14</v>
      </c>
      <c r="F469" s="268"/>
      <c r="G469" s="268"/>
      <c r="H469" s="68">
        <f t="shared" si="64"/>
        <v>0</v>
      </c>
    </row>
    <row r="470" spans="1:8" ht="13.9" customHeight="1" x14ac:dyDescent="0.25">
      <c r="A470" s="69"/>
      <c r="B470" s="251" t="s">
        <v>621</v>
      </c>
      <c r="C470" s="247" t="s">
        <v>399</v>
      </c>
      <c r="D470" s="44">
        <v>4</v>
      </c>
      <c r="E470" s="45" t="s">
        <v>14</v>
      </c>
      <c r="F470" s="193"/>
      <c r="G470" s="193"/>
      <c r="H470" s="68">
        <f t="shared" si="64"/>
        <v>0</v>
      </c>
    </row>
    <row r="471" spans="1:8" ht="13.9" customHeight="1" x14ac:dyDescent="0.25">
      <c r="A471" s="69"/>
      <c r="B471" s="251" t="s">
        <v>622</v>
      </c>
      <c r="C471" s="247" t="s">
        <v>400</v>
      </c>
      <c r="D471" s="44">
        <v>4</v>
      </c>
      <c r="E471" s="45" t="s">
        <v>14</v>
      </c>
      <c r="F471" s="193"/>
      <c r="G471" s="193"/>
      <c r="H471" s="68">
        <f t="shared" si="64"/>
        <v>0</v>
      </c>
    </row>
    <row r="472" spans="1:8" ht="13.9" customHeight="1" x14ac:dyDescent="0.25">
      <c r="A472" s="74"/>
      <c r="B472" s="251" t="s">
        <v>623</v>
      </c>
      <c r="C472" s="248" t="s">
        <v>401</v>
      </c>
      <c r="D472" s="48">
        <v>45</v>
      </c>
      <c r="E472" s="49" t="s">
        <v>14</v>
      </c>
      <c r="F472" s="268"/>
      <c r="G472" s="268"/>
      <c r="H472" s="68">
        <f t="shared" si="64"/>
        <v>0</v>
      </c>
    </row>
    <row r="473" spans="1:8" ht="13.9" customHeight="1" x14ac:dyDescent="0.25">
      <c r="A473" s="74"/>
      <c r="B473" s="251" t="s">
        <v>264</v>
      </c>
      <c r="C473" s="248" t="s">
        <v>402</v>
      </c>
      <c r="D473" s="48">
        <v>85</v>
      </c>
      <c r="E473" s="49" t="s">
        <v>14</v>
      </c>
      <c r="F473" s="268"/>
      <c r="G473" s="268"/>
      <c r="H473" s="68">
        <f t="shared" si="64"/>
        <v>0</v>
      </c>
    </row>
    <row r="474" spans="1:8" ht="13.9" customHeight="1" x14ac:dyDescent="0.25">
      <c r="A474" s="74"/>
      <c r="B474" s="251" t="s">
        <v>265</v>
      </c>
      <c r="C474" s="248" t="s">
        <v>403</v>
      </c>
      <c r="D474" s="48">
        <v>150</v>
      </c>
      <c r="E474" s="49" t="s">
        <v>14</v>
      </c>
      <c r="F474" s="268"/>
      <c r="G474" s="268"/>
      <c r="H474" s="68">
        <f t="shared" si="64"/>
        <v>0</v>
      </c>
    </row>
    <row r="475" spans="1:8" ht="13.9" customHeight="1" x14ac:dyDescent="0.25">
      <c r="A475" s="74"/>
      <c r="B475" s="251" t="s">
        <v>266</v>
      </c>
      <c r="C475" s="248" t="s">
        <v>404</v>
      </c>
      <c r="D475" s="48"/>
      <c r="E475" s="49"/>
      <c r="F475" s="268"/>
      <c r="G475" s="268"/>
      <c r="H475" s="68"/>
    </row>
    <row r="476" spans="1:8" ht="13.9" customHeight="1" x14ac:dyDescent="0.25">
      <c r="A476" s="74"/>
      <c r="B476" s="251" t="s">
        <v>408</v>
      </c>
      <c r="C476" s="248" t="s">
        <v>405</v>
      </c>
      <c r="D476" s="48">
        <v>250</v>
      </c>
      <c r="E476" s="49" t="s">
        <v>14</v>
      </c>
      <c r="F476" s="268"/>
      <c r="G476" s="268"/>
      <c r="H476" s="68">
        <f t="shared" si="64"/>
        <v>0</v>
      </c>
    </row>
    <row r="477" spans="1:8" ht="13.9" customHeight="1" x14ac:dyDescent="0.25">
      <c r="A477" s="74"/>
      <c r="B477" s="251" t="s">
        <v>409</v>
      </c>
      <c r="C477" s="248" t="s">
        <v>406</v>
      </c>
      <c r="D477" s="48">
        <v>100</v>
      </c>
      <c r="E477" s="49" t="s">
        <v>14</v>
      </c>
      <c r="F477" s="268"/>
      <c r="G477" s="268"/>
      <c r="H477" s="68">
        <f t="shared" si="64"/>
        <v>0</v>
      </c>
    </row>
    <row r="478" spans="1:8" ht="13.9" customHeight="1" x14ac:dyDescent="0.25">
      <c r="A478" s="74"/>
      <c r="B478" s="251" t="s">
        <v>267</v>
      </c>
      <c r="C478" s="248" t="s">
        <v>407</v>
      </c>
      <c r="D478" s="48"/>
      <c r="E478" s="49"/>
      <c r="F478" s="268"/>
      <c r="G478" s="268"/>
      <c r="H478" s="68"/>
    </row>
    <row r="479" spans="1:8" ht="13.9" customHeight="1" x14ac:dyDescent="0.25">
      <c r="A479" s="74"/>
      <c r="B479" s="251" t="s">
        <v>412</v>
      </c>
      <c r="C479" s="248" t="s">
        <v>405</v>
      </c>
      <c r="D479" s="48">
        <v>200</v>
      </c>
      <c r="E479" s="49" t="s">
        <v>21</v>
      </c>
      <c r="F479" s="268"/>
      <c r="G479" s="268"/>
      <c r="H479" s="68">
        <f t="shared" si="64"/>
        <v>0</v>
      </c>
    </row>
    <row r="480" spans="1:8" ht="13.9" customHeight="1" x14ac:dyDescent="0.25">
      <c r="A480" s="74"/>
      <c r="B480" s="251" t="s">
        <v>413</v>
      </c>
      <c r="C480" s="248" t="s">
        <v>406</v>
      </c>
      <c r="D480" s="48">
        <v>50</v>
      </c>
      <c r="E480" s="49" t="s">
        <v>21</v>
      </c>
      <c r="F480" s="268"/>
      <c r="G480" s="268"/>
      <c r="H480" s="68">
        <f t="shared" si="64"/>
        <v>0</v>
      </c>
    </row>
    <row r="481" spans="1:8" ht="13.9" customHeight="1" x14ac:dyDescent="0.25">
      <c r="A481" s="74"/>
      <c r="B481" s="251" t="s">
        <v>624</v>
      </c>
      <c r="C481" s="248" t="s">
        <v>410</v>
      </c>
      <c r="D481" s="48">
        <v>50</v>
      </c>
      <c r="E481" s="49" t="s">
        <v>21</v>
      </c>
      <c r="F481" s="268"/>
      <c r="G481" s="268"/>
      <c r="H481" s="68">
        <f t="shared" si="64"/>
        <v>0</v>
      </c>
    </row>
    <row r="482" spans="1:8" ht="13.9" customHeight="1" x14ac:dyDescent="0.25">
      <c r="A482" s="74"/>
      <c r="B482" s="251" t="s">
        <v>268</v>
      </c>
      <c r="C482" s="248" t="s">
        <v>411</v>
      </c>
      <c r="D482" s="48"/>
      <c r="E482" s="49"/>
      <c r="F482" s="268"/>
      <c r="G482" s="268"/>
      <c r="H482" s="68"/>
    </row>
    <row r="483" spans="1:8" ht="13.9" customHeight="1" x14ac:dyDescent="0.25">
      <c r="A483" s="74"/>
      <c r="B483" s="251" t="s">
        <v>625</v>
      </c>
      <c r="C483" s="248" t="s">
        <v>405</v>
      </c>
      <c r="D483" s="48">
        <v>100</v>
      </c>
      <c r="E483" s="49" t="s">
        <v>21</v>
      </c>
      <c r="F483" s="268"/>
      <c r="G483" s="268"/>
      <c r="H483" s="68">
        <f t="shared" si="64"/>
        <v>0</v>
      </c>
    </row>
    <row r="484" spans="1:8" ht="13.9" customHeight="1" x14ac:dyDescent="0.25">
      <c r="A484" s="74"/>
      <c r="B484" s="251" t="s">
        <v>626</v>
      </c>
      <c r="C484" s="248" t="s">
        <v>414</v>
      </c>
      <c r="D484" s="48">
        <v>50</v>
      </c>
      <c r="E484" s="49" t="s">
        <v>21</v>
      </c>
      <c r="F484" s="268"/>
      <c r="G484" s="268"/>
      <c r="H484" s="68">
        <f t="shared" si="64"/>
        <v>0</v>
      </c>
    </row>
    <row r="485" spans="1:8" ht="29.45" customHeight="1" x14ac:dyDescent="0.25">
      <c r="A485" s="74"/>
      <c r="B485" s="251" t="s">
        <v>269</v>
      </c>
      <c r="C485" s="248" t="s">
        <v>415</v>
      </c>
      <c r="D485" s="48">
        <v>15</v>
      </c>
      <c r="E485" s="49" t="s">
        <v>14</v>
      </c>
      <c r="F485" s="268"/>
      <c r="G485" s="268"/>
      <c r="H485" s="68">
        <f t="shared" si="64"/>
        <v>0</v>
      </c>
    </row>
    <row r="486" spans="1:8" ht="28.15" customHeight="1" x14ac:dyDescent="0.25">
      <c r="A486" s="74"/>
      <c r="B486" s="251" t="s">
        <v>270</v>
      </c>
      <c r="C486" s="248" t="s">
        <v>416</v>
      </c>
      <c r="D486" s="48">
        <v>18</v>
      </c>
      <c r="E486" s="49" t="s">
        <v>14</v>
      </c>
      <c r="F486" s="268"/>
      <c r="G486" s="268"/>
      <c r="H486" s="68">
        <f t="shared" si="64"/>
        <v>0</v>
      </c>
    </row>
    <row r="487" spans="1:8" ht="28.15" customHeight="1" x14ac:dyDescent="0.25">
      <c r="A487" s="74"/>
      <c r="B487" s="251" t="s">
        <v>271</v>
      </c>
      <c r="C487" s="248" t="s">
        <v>417</v>
      </c>
      <c r="D487" s="48">
        <v>15</v>
      </c>
      <c r="E487" s="49" t="s">
        <v>14</v>
      </c>
      <c r="F487" s="268"/>
      <c r="G487" s="268"/>
      <c r="H487" s="68">
        <f t="shared" si="64"/>
        <v>0</v>
      </c>
    </row>
    <row r="488" spans="1:8" ht="13.9" customHeight="1" x14ac:dyDescent="0.25">
      <c r="A488" s="74"/>
      <c r="B488" s="251" t="s">
        <v>272</v>
      </c>
      <c r="C488" s="248" t="s">
        <v>324</v>
      </c>
      <c r="D488" s="48">
        <v>70</v>
      </c>
      <c r="E488" s="49" t="s">
        <v>14</v>
      </c>
      <c r="F488" s="268"/>
      <c r="G488" s="268"/>
      <c r="H488" s="68">
        <f t="shared" si="64"/>
        <v>0</v>
      </c>
    </row>
    <row r="489" spans="1:8" ht="13.9" customHeight="1" x14ac:dyDescent="0.25">
      <c r="A489" s="74"/>
      <c r="B489" s="251" t="s">
        <v>273</v>
      </c>
      <c r="C489" s="248" t="s">
        <v>418</v>
      </c>
      <c r="D489" s="48">
        <v>40</v>
      </c>
      <c r="E489" s="49" t="s">
        <v>21</v>
      </c>
      <c r="F489" s="268"/>
      <c r="G489" s="268"/>
      <c r="H489" s="68">
        <f t="shared" si="64"/>
        <v>0</v>
      </c>
    </row>
    <row r="490" spans="1:8" ht="42" customHeight="1" x14ac:dyDescent="0.25">
      <c r="A490" s="74"/>
      <c r="B490" s="251" t="s">
        <v>274</v>
      </c>
      <c r="C490" s="250" t="s">
        <v>419</v>
      </c>
      <c r="D490" s="44">
        <v>32</v>
      </c>
      <c r="E490" s="56" t="s">
        <v>14</v>
      </c>
      <c r="F490" s="193"/>
      <c r="G490" s="193"/>
      <c r="H490" s="68">
        <f t="shared" si="64"/>
        <v>0</v>
      </c>
    </row>
    <row r="491" spans="1:8" ht="13.9" customHeight="1" x14ac:dyDescent="0.25">
      <c r="A491" s="74"/>
      <c r="B491" s="251" t="s">
        <v>275</v>
      </c>
      <c r="C491" s="248" t="s">
        <v>420</v>
      </c>
      <c r="D491" s="48">
        <v>180</v>
      </c>
      <c r="E491" s="49" t="s">
        <v>21</v>
      </c>
      <c r="F491" s="268"/>
      <c r="G491" s="268"/>
      <c r="H491" s="68">
        <f t="shared" si="64"/>
        <v>0</v>
      </c>
    </row>
    <row r="492" spans="1:8" ht="13.9" customHeight="1" x14ac:dyDescent="0.25">
      <c r="A492" s="74"/>
      <c r="B492" s="251" t="s">
        <v>276</v>
      </c>
      <c r="C492" s="248" t="s">
        <v>421</v>
      </c>
      <c r="D492" s="48">
        <v>50</v>
      </c>
      <c r="E492" s="49" t="s">
        <v>21</v>
      </c>
      <c r="F492" s="268"/>
      <c r="G492" s="268"/>
      <c r="H492" s="68">
        <f t="shared" si="64"/>
        <v>0</v>
      </c>
    </row>
    <row r="493" spans="1:8" ht="13.9" customHeight="1" x14ac:dyDescent="0.25">
      <c r="A493" s="74"/>
      <c r="B493" s="251" t="s">
        <v>277</v>
      </c>
      <c r="C493" s="248" t="s">
        <v>422</v>
      </c>
      <c r="D493" s="48">
        <v>40</v>
      </c>
      <c r="E493" s="49" t="s">
        <v>14</v>
      </c>
      <c r="F493" s="268"/>
      <c r="G493" s="268"/>
      <c r="H493" s="68">
        <f t="shared" si="64"/>
        <v>0</v>
      </c>
    </row>
    <row r="494" spans="1:8" ht="13.9" customHeight="1" x14ac:dyDescent="0.25">
      <c r="A494" s="74"/>
      <c r="B494" s="251" t="s">
        <v>627</v>
      </c>
      <c r="C494" s="248" t="s">
        <v>423</v>
      </c>
      <c r="D494" s="48">
        <v>30</v>
      </c>
      <c r="E494" s="49" t="s">
        <v>14</v>
      </c>
      <c r="F494" s="268"/>
      <c r="G494" s="268"/>
      <c r="H494" s="68">
        <f t="shared" si="64"/>
        <v>0</v>
      </c>
    </row>
    <row r="495" spans="1:8" ht="28.9" customHeight="1" x14ac:dyDescent="0.25">
      <c r="A495" s="74"/>
      <c r="B495" s="251" t="s">
        <v>628</v>
      </c>
      <c r="C495" s="248" t="s">
        <v>424</v>
      </c>
      <c r="D495" s="48">
        <v>160</v>
      </c>
      <c r="E495" s="49" t="s">
        <v>21</v>
      </c>
      <c r="F495" s="268"/>
      <c r="G495" s="268"/>
      <c r="H495" s="68">
        <f t="shared" si="64"/>
        <v>0</v>
      </c>
    </row>
    <row r="496" spans="1:8" ht="13.9" customHeight="1" x14ac:dyDescent="0.25">
      <c r="A496" s="74"/>
      <c r="B496" s="251" t="s">
        <v>278</v>
      </c>
      <c r="C496" s="248" t="s">
        <v>425</v>
      </c>
      <c r="D496" s="48">
        <v>160</v>
      </c>
      <c r="E496" s="49" t="s">
        <v>21</v>
      </c>
      <c r="F496" s="268"/>
      <c r="G496" s="268"/>
      <c r="H496" s="68">
        <f t="shared" si="64"/>
        <v>0</v>
      </c>
    </row>
    <row r="497" spans="1:8" ht="13.9" customHeight="1" x14ac:dyDescent="0.25">
      <c r="A497" s="74"/>
      <c r="B497" s="251" t="s">
        <v>279</v>
      </c>
      <c r="C497" s="248" t="s">
        <v>426</v>
      </c>
      <c r="D497" s="48">
        <v>25</v>
      </c>
      <c r="E497" s="49" t="s">
        <v>21</v>
      </c>
      <c r="F497" s="268"/>
      <c r="G497" s="268"/>
      <c r="H497" s="68">
        <f t="shared" si="64"/>
        <v>0</v>
      </c>
    </row>
    <row r="498" spans="1:8" ht="13.9" customHeight="1" x14ac:dyDescent="0.25">
      <c r="A498" s="74"/>
      <c r="B498" s="251" t="s">
        <v>281</v>
      </c>
      <c r="C498" s="248" t="s">
        <v>427</v>
      </c>
      <c r="D498" s="48">
        <v>120</v>
      </c>
      <c r="E498" s="49" t="s">
        <v>14</v>
      </c>
      <c r="F498" s="268"/>
      <c r="G498" s="268"/>
      <c r="H498" s="68">
        <f t="shared" si="64"/>
        <v>0</v>
      </c>
    </row>
    <row r="499" spans="1:8" ht="13.9" customHeight="1" x14ac:dyDescent="0.25">
      <c r="A499" s="74"/>
      <c r="B499" s="251" t="s">
        <v>430</v>
      </c>
      <c r="C499" s="248" t="s">
        <v>428</v>
      </c>
      <c r="D499" s="48">
        <v>15</v>
      </c>
      <c r="E499" s="49" t="s">
        <v>14</v>
      </c>
      <c r="F499" s="268"/>
      <c r="G499" s="268"/>
      <c r="H499" s="68">
        <f t="shared" si="64"/>
        <v>0</v>
      </c>
    </row>
    <row r="500" spans="1:8" ht="13.9" customHeight="1" x14ac:dyDescent="0.25">
      <c r="A500" s="74"/>
      <c r="B500" s="251" t="s">
        <v>432</v>
      </c>
      <c r="C500" s="248" t="s">
        <v>429</v>
      </c>
      <c r="D500" s="48">
        <v>10</v>
      </c>
      <c r="E500" s="49" t="s">
        <v>14</v>
      </c>
      <c r="F500" s="268"/>
      <c r="G500" s="268"/>
      <c r="H500" s="68">
        <f t="shared" si="64"/>
        <v>0</v>
      </c>
    </row>
    <row r="501" spans="1:8" ht="13.9" customHeight="1" x14ac:dyDescent="0.25">
      <c r="A501" s="74"/>
      <c r="B501" s="251" t="s">
        <v>434</v>
      </c>
      <c r="C501" s="248" t="s">
        <v>431</v>
      </c>
      <c r="D501" s="48">
        <v>4</v>
      </c>
      <c r="E501" s="49" t="s">
        <v>14</v>
      </c>
      <c r="F501" s="268"/>
      <c r="G501" s="268"/>
      <c r="H501" s="68">
        <f t="shared" si="64"/>
        <v>0</v>
      </c>
    </row>
    <row r="502" spans="1:8" ht="13.9" customHeight="1" x14ac:dyDescent="0.25">
      <c r="A502" s="74"/>
      <c r="B502" s="251" t="s">
        <v>435</v>
      </c>
      <c r="C502" s="248" t="s">
        <v>433</v>
      </c>
      <c r="D502" s="48">
        <v>160</v>
      </c>
      <c r="E502" s="49" t="s">
        <v>14</v>
      </c>
      <c r="F502" s="268"/>
      <c r="G502" s="268"/>
      <c r="H502" s="68">
        <f t="shared" si="64"/>
        <v>0</v>
      </c>
    </row>
    <row r="503" spans="1:8" ht="13.9" customHeight="1" x14ac:dyDescent="0.25">
      <c r="A503" s="74"/>
      <c r="B503" s="251" t="s">
        <v>437</v>
      </c>
      <c r="C503" s="248" t="s">
        <v>331</v>
      </c>
      <c r="D503" s="48">
        <v>240</v>
      </c>
      <c r="E503" s="49" t="s">
        <v>21</v>
      </c>
      <c r="F503" s="268"/>
      <c r="G503" s="268"/>
      <c r="H503" s="68">
        <f t="shared" si="64"/>
        <v>0</v>
      </c>
    </row>
    <row r="504" spans="1:8" ht="13.9" customHeight="1" x14ac:dyDescent="0.25">
      <c r="A504" s="74"/>
      <c r="B504" s="251" t="s">
        <v>439</v>
      </c>
      <c r="C504" s="248" t="s">
        <v>436</v>
      </c>
      <c r="D504" s="48">
        <v>130</v>
      </c>
      <c r="E504" s="49" t="s">
        <v>14</v>
      </c>
      <c r="F504" s="268"/>
      <c r="G504" s="268"/>
      <c r="H504" s="68">
        <f t="shared" si="64"/>
        <v>0</v>
      </c>
    </row>
    <row r="505" spans="1:8" ht="13.9" customHeight="1" x14ac:dyDescent="0.25">
      <c r="A505" s="74"/>
      <c r="B505" s="251" t="s">
        <v>441</v>
      </c>
      <c r="C505" s="248" t="s">
        <v>438</v>
      </c>
      <c r="D505" s="48">
        <v>250</v>
      </c>
      <c r="E505" s="49" t="s">
        <v>14</v>
      </c>
      <c r="F505" s="268"/>
      <c r="G505" s="268"/>
      <c r="H505" s="68">
        <f t="shared" si="64"/>
        <v>0</v>
      </c>
    </row>
    <row r="506" spans="1:8" ht="13.9" customHeight="1" x14ac:dyDescent="0.25">
      <c r="A506" s="74"/>
      <c r="B506" s="251" t="s">
        <v>443</v>
      </c>
      <c r="C506" s="248" t="s">
        <v>440</v>
      </c>
      <c r="D506" s="48">
        <v>105</v>
      </c>
      <c r="E506" s="49" t="s">
        <v>325</v>
      </c>
      <c r="F506" s="268"/>
      <c r="G506" s="268"/>
      <c r="H506" s="68">
        <f t="shared" si="64"/>
        <v>0</v>
      </c>
    </row>
    <row r="507" spans="1:8" ht="13.9" customHeight="1" x14ac:dyDescent="0.25">
      <c r="A507" s="74"/>
      <c r="B507" s="251" t="s">
        <v>445</v>
      </c>
      <c r="C507" s="248" t="s">
        <v>442</v>
      </c>
      <c r="D507" s="48">
        <v>72</v>
      </c>
      <c r="E507" s="49" t="s">
        <v>14</v>
      </c>
      <c r="F507" s="268"/>
      <c r="G507" s="268"/>
      <c r="H507" s="68">
        <f t="shared" si="64"/>
        <v>0</v>
      </c>
    </row>
    <row r="508" spans="1:8" ht="13.9" customHeight="1" x14ac:dyDescent="0.25">
      <c r="A508" s="74"/>
      <c r="B508" s="251" t="s">
        <v>446</v>
      </c>
      <c r="C508" s="248" t="s">
        <v>444</v>
      </c>
      <c r="D508" s="48">
        <v>170</v>
      </c>
      <c r="E508" s="49" t="s">
        <v>14</v>
      </c>
      <c r="F508" s="268"/>
      <c r="G508" s="268"/>
      <c r="H508" s="68">
        <f t="shared" si="64"/>
        <v>0</v>
      </c>
    </row>
    <row r="509" spans="1:8" ht="13.9" customHeight="1" x14ac:dyDescent="0.25">
      <c r="A509" s="74"/>
      <c r="B509" s="251" t="s">
        <v>448</v>
      </c>
      <c r="C509" s="248" t="s">
        <v>326</v>
      </c>
      <c r="D509" s="48">
        <v>60</v>
      </c>
      <c r="E509" s="49" t="s">
        <v>14</v>
      </c>
      <c r="F509" s="268"/>
      <c r="G509" s="268"/>
      <c r="H509" s="68">
        <f t="shared" si="64"/>
        <v>0</v>
      </c>
    </row>
    <row r="510" spans="1:8" ht="13.9" customHeight="1" x14ac:dyDescent="0.25">
      <c r="A510" s="74"/>
      <c r="B510" s="251" t="s">
        <v>450</v>
      </c>
      <c r="C510" s="248" t="s">
        <v>447</v>
      </c>
      <c r="D510" s="48">
        <v>600</v>
      </c>
      <c r="E510" s="49" t="s">
        <v>288</v>
      </c>
      <c r="F510" s="268"/>
      <c r="G510" s="268"/>
      <c r="H510" s="68">
        <f t="shared" si="64"/>
        <v>0</v>
      </c>
    </row>
    <row r="511" spans="1:8" ht="13.9" customHeight="1" x14ac:dyDescent="0.25">
      <c r="A511" s="74"/>
      <c r="B511" s="251" t="s">
        <v>452</v>
      </c>
      <c r="C511" s="248" t="s">
        <v>449</v>
      </c>
      <c r="D511" s="48">
        <v>200</v>
      </c>
      <c r="E511" s="49" t="s">
        <v>14</v>
      </c>
      <c r="F511" s="268"/>
      <c r="G511" s="268"/>
      <c r="H511" s="68">
        <f t="shared" si="64"/>
        <v>0</v>
      </c>
    </row>
    <row r="512" spans="1:8" ht="13.9" customHeight="1" x14ac:dyDescent="0.25">
      <c r="A512" s="74"/>
      <c r="B512" s="251" t="s">
        <v>454</v>
      </c>
      <c r="C512" s="248" t="s">
        <v>451</v>
      </c>
      <c r="D512" s="48">
        <v>1</v>
      </c>
      <c r="E512" s="49" t="s">
        <v>14</v>
      </c>
      <c r="F512" s="268"/>
      <c r="G512" s="268"/>
      <c r="H512" s="68">
        <f t="shared" si="64"/>
        <v>0</v>
      </c>
    </row>
    <row r="513" spans="1:8" ht="13.9" customHeight="1" x14ac:dyDescent="0.25">
      <c r="A513" s="74"/>
      <c r="B513" s="251" t="s">
        <v>455</v>
      </c>
      <c r="C513" s="248" t="s">
        <v>453</v>
      </c>
      <c r="D513" s="48">
        <v>6</v>
      </c>
      <c r="E513" s="49" t="s">
        <v>14</v>
      </c>
      <c r="F513" s="268"/>
      <c r="G513" s="268"/>
      <c r="H513" s="68">
        <f t="shared" si="64"/>
        <v>0</v>
      </c>
    </row>
    <row r="514" spans="1:8" ht="13.9" customHeight="1" x14ac:dyDescent="0.25">
      <c r="A514" s="74"/>
      <c r="B514" s="251" t="s">
        <v>456</v>
      </c>
      <c r="C514" s="248" t="s">
        <v>327</v>
      </c>
      <c r="D514" s="48">
        <v>350</v>
      </c>
      <c r="E514" s="49" t="s">
        <v>21</v>
      </c>
      <c r="F514" s="268"/>
      <c r="G514" s="268"/>
      <c r="H514" s="68">
        <f t="shared" si="64"/>
        <v>0</v>
      </c>
    </row>
    <row r="515" spans="1:8" ht="13.9" customHeight="1" x14ac:dyDescent="0.25">
      <c r="A515" s="74"/>
      <c r="B515" s="251" t="s">
        <v>458</v>
      </c>
      <c r="C515" s="248" t="s">
        <v>328</v>
      </c>
      <c r="D515" s="48">
        <v>204</v>
      </c>
      <c r="E515" s="49" t="s">
        <v>288</v>
      </c>
      <c r="F515" s="268"/>
      <c r="G515" s="268"/>
      <c r="H515" s="68">
        <f t="shared" si="64"/>
        <v>0</v>
      </c>
    </row>
    <row r="516" spans="1:8" ht="13.9" customHeight="1" x14ac:dyDescent="0.25">
      <c r="A516" s="74"/>
      <c r="B516" s="251" t="s">
        <v>459</v>
      </c>
      <c r="C516" s="248" t="s">
        <v>457</v>
      </c>
      <c r="D516" s="48">
        <v>19</v>
      </c>
      <c r="E516" s="49" t="s">
        <v>98</v>
      </c>
      <c r="F516" s="268"/>
      <c r="G516" s="268"/>
      <c r="H516" s="68">
        <f t="shared" si="64"/>
        <v>0</v>
      </c>
    </row>
    <row r="517" spans="1:8" ht="30" customHeight="1" x14ac:dyDescent="0.25">
      <c r="A517" s="74"/>
      <c r="B517" s="251" t="s">
        <v>460</v>
      </c>
      <c r="C517" s="248" t="s">
        <v>899</v>
      </c>
      <c r="D517" s="48">
        <v>1</v>
      </c>
      <c r="E517" s="49" t="s">
        <v>98</v>
      </c>
      <c r="F517" s="268"/>
      <c r="G517" s="268"/>
      <c r="H517" s="68">
        <f t="shared" si="64"/>
        <v>0</v>
      </c>
    </row>
    <row r="518" spans="1:8" ht="28.9" customHeight="1" x14ac:dyDescent="0.25">
      <c r="A518" s="74"/>
      <c r="B518" s="251" t="s">
        <v>629</v>
      </c>
      <c r="C518" s="248" t="s">
        <v>900</v>
      </c>
      <c r="D518" s="48">
        <v>1</v>
      </c>
      <c r="E518" s="49" t="s">
        <v>98</v>
      </c>
      <c r="F518" s="268"/>
      <c r="G518" s="268"/>
      <c r="H518" s="68">
        <f t="shared" si="64"/>
        <v>0</v>
      </c>
    </row>
    <row r="519" spans="1:8" ht="13.9" customHeight="1" x14ac:dyDescent="0.25">
      <c r="A519" s="74"/>
      <c r="B519" s="251" t="s">
        <v>630</v>
      </c>
      <c r="C519" s="247" t="s">
        <v>954</v>
      </c>
      <c r="D519" s="48">
        <v>85</v>
      </c>
      <c r="E519" s="45" t="s">
        <v>21</v>
      </c>
      <c r="F519" s="268"/>
      <c r="G519" s="268"/>
      <c r="H519" s="68">
        <f t="shared" ref="H519:H520" si="65">SUM(F519:G519)*D519</f>
        <v>0</v>
      </c>
    </row>
    <row r="520" spans="1:8" ht="45.6" customHeight="1" x14ac:dyDescent="0.25">
      <c r="A520" s="74"/>
      <c r="B520" s="251" t="s">
        <v>901</v>
      </c>
      <c r="C520" s="250" t="s">
        <v>902</v>
      </c>
      <c r="D520" s="44">
        <v>16</v>
      </c>
      <c r="E520" s="45" t="s">
        <v>14</v>
      </c>
      <c r="F520" s="193"/>
      <c r="G520" s="193"/>
      <c r="H520" s="68">
        <f t="shared" si="65"/>
        <v>0</v>
      </c>
    </row>
    <row r="521" spans="1:8" ht="13.9" customHeight="1" x14ac:dyDescent="0.25">
      <c r="A521" s="72"/>
      <c r="B521" s="50">
        <v>4</v>
      </c>
      <c r="C521" s="234" t="s">
        <v>329</v>
      </c>
      <c r="D521" s="51"/>
      <c r="E521" s="52"/>
      <c r="F521" s="53"/>
      <c r="G521" s="53"/>
      <c r="H521" s="73"/>
    </row>
    <row r="522" spans="1:8" ht="43.15" customHeight="1" x14ac:dyDescent="0.25">
      <c r="A522" s="69"/>
      <c r="B522" s="55" t="s">
        <v>47</v>
      </c>
      <c r="C522" s="248" t="s">
        <v>903</v>
      </c>
      <c r="D522" s="44">
        <v>1</v>
      </c>
      <c r="E522" s="45" t="s">
        <v>14</v>
      </c>
      <c r="F522" s="193"/>
      <c r="G522" s="193"/>
      <c r="H522" s="68">
        <f t="shared" ref="H522:H531" si="66">SUM(F522:G522)*D522</f>
        <v>0</v>
      </c>
    </row>
    <row r="523" spans="1:8" ht="13.9" customHeight="1" x14ac:dyDescent="0.25">
      <c r="A523" s="69"/>
      <c r="B523" s="55" t="s">
        <v>285</v>
      </c>
      <c r="C523" s="248" t="s">
        <v>904</v>
      </c>
      <c r="D523" s="44">
        <v>2</v>
      </c>
      <c r="E523" s="45" t="s">
        <v>14</v>
      </c>
      <c r="F523" s="193"/>
      <c r="G523" s="193"/>
      <c r="H523" s="68">
        <f t="shared" si="66"/>
        <v>0</v>
      </c>
    </row>
    <row r="524" spans="1:8" ht="13.9" customHeight="1" x14ac:dyDescent="0.25">
      <c r="A524" s="69"/>
      <c r="B524" s="55" t="s">
        <v>286</v>
      </c>
      <c r="C524" s="248" t="s">
        <v>840</v>
      </c>
      <c r="D524" s="44">
        <v>9</v>
      </c>
      <c r="E524" s="45" t="s">
        <v>14</v>
      </c>
      <c r="F524" s="193"/>
      <c r="G524" s="193"/>
      <c r="H524" s="68">
        <f t="shared" si="66"/>
        <v>0</v>
      </c>
    </row>
    <row r="525" spans="1:8" ht="13.9" customHeight="1" x14ac:dyDescent="0.25">
      <c r="A525" s="69"/>
      <c r="B525" s="55" t="s">
        <v>287</v>
      </c>
      <c r="C525" s="248" t="s">
        <v>841</v>
      </c>
      <c r="D525" s="44">
        <v>9</v>
      </c>
      <c r="E525" s="45" t="s">
        <v>14</v>
      </c>
      <c r="F525" s="193"/>
      <c r="G525" s="193"/>
      <c r="H525" s="68">
        <f t="shared" si="66"/>
        <v>0</v>
      </c>
    </row>
    <row r="526" spans="1:8" ht="13.9" customHeight="1" x14ac:dyDescent="0.25">
      <c r="A526" s="69"/>
      <c r="B526" s="55" t="s">
        <v>289</v>
      </c>
      <c r="C526" s="248" t="s">
        <v>842</v>
      </c>
      <c r="D526" s="44">
        <v>1</v>
      </c>
      <c r="E526" s="45" t="s">
        <v>14</v>
      </c>
      <c r="F526" s="193"/>
      <c r="G526" s="193"/>
      <c r="H526" s="68">
        <f t="shared" si="66"/>
        <v>0</v>
      </c>
    </row>
    <row r="527" spans="1:8" ht="29.45" customHeight="1" x14ac:dyDescent="0.25">
      <c r="A527" s="69"/>
      <c r="B527" s="55" t="s">
        <v>290</v>
      </c>
      <c r="C527" s="248" t="s">
        <v>843</v>
      </c>
      <c r="D527" s="44">
        <v>18</v>
      </c>
      <c r="E527" s="45" t="s">
        <v>14</v>
      </c>
      <c r="F527" s="193"/>
      <c r="G527" s="193"/>
      <c r="H527" s="68">
        <f t="shared" si="66"/>
        <v>0</v>
      </c>
    </row>
    <row r="528" spans="1:8" ht="29.45" customHeight="1" x14ac:dyDescent="0.25">
      <c r="A528" s="69"/>
      <c r="B528" s="55" t="s">
        <v>291</v>
      </c>
      <c r="C528" s="248" t="s">
        <v>905</v>
      </c>
      <c r="D528" s="44">
        <v>7</v>
      </c>
      <c r="E528" s="45" t="s">
        <v>14</v>
      </c>
      <c r="F528" s="193"/>
      <c r="G528" s="193"/>
      <c r="H528" s="68">
        <f t="shared" si="66"/>
        <v>0</v>
      </c>
    </row>
    <row r="529" spans="1:8" ht="28.15" customHeight="1" x14ac:dyDescent="0.25">
      <c r="A529" s="74"/>
      <c r="B529" s="55" t="s">
        <v>292</v>
      </c>
      <c r="C529" s="247" t="s">
        <v>896</v>
      </c>
      <c r="D529" s="48">
        <v>600</v>
      </c>
      <c r="E529" s="49" t="s">
        <v>21</v>
      </c>
      <c r="F529" s="268"/>
      <c r="G529" s="268"/>
      <c r="H529" s="68">
        <f t="shared" si="66"/>
        <v>0</v>
      </c>
    </row>
    <row r="530" spans="1:8" ht="13.9" customHeight="1" x14ac:dyDescent="0.25">
      <c r="A530" s="74"/>
      <c r="B530" s="55" t="s">
        <v>294</v>
      </c>
      <c r="C530" s="248" t="s">
        <v>906</v>
      </c>
      <c r="D530" s="48">
        <v>85</v>
      </c>
      <c r="E530" s="49" t="s">
        <v>14</v>
      </c>
      <c r="F530" s="268"/>
      <c r="G530" s="268"/>
      <c r="H530" s="68">
        <f t="shared" ref="H530" si="67">SUM(F530:G530)*D530</f>
        <v>0</v>
      </c>
    </row>
    <row r="531" spans="1:8" ht="13.9" customHeight="1" thickBot="1" x14ac:dyDescent="0.3">
      <c r="A531" s="74"/>
      <c r="B531" s="55" t="s">
        <v>555</v>
      </c>
      <c r="C531" s="247" t="s">
        <v>907</v>
      </c>
      <c r="D531" s="44">
        <v>90</v>
      </c>
      <c r="E531" s="45" t="s">
        <v>21</v>
      </c>
      <c r="F531" s="268"/>
      <c r="G531" s="268"/>
      <c r="H531" s="68">
        <f t="shared" si="66"/>
        <v>0</v>
      </c>
    </row>
    <row r="532" spans="1:8" ht="13.9" customHeight="1" thickBot="1" x14ac:dyDescent="0.3">
      <c r="A532" s="32"/>
      <c r="B532" s="179"/>
      <c r="C532" s="33" t="s">
        <v>856</v>
      </c>
      <c r="D532" s="85"/>
      <c r="E532" s="180"/>
      <c r="F532" s="201">
        <f>SUMPRODUCT(D402:D531,F402:F531)</f>
        <v>0</v>
      </c>
      <c r="G532" s="201">
        <f>SUMPRODUCT(D402:D531,G402:G531)</f>
        <v>0</v>
      </c>
      <c r="H532" s="213">
        <f>SUM(H402:H531)</f>
        <v>0</v>
      </c>
    </row>
    <row r="533" spans="1:8" ht="13.9" customHeight="1" x14ac:dyDescent="0.25">
      <c r="A533" s="16"/>
      <c r="B533" s="159" t="s">
        <v>560</v>
      </c>
      <c r="C533" s="223" t="s">
        <v>330</v>
      </c>
      <c r="D533" s="17"/>
      <c r="E533" s="17"/>
      <c r="F533" s="191"/>
      <c r="G533" s="191"/>
      <c r="H533" s="192"/>
    </row>
    <row r="534" spans="1:8" ht="13.9" customHeight="1" x14ac:dyDescent="0.25">
      <c r="A534" s="77"/>
      <c r="B534" s="57">
        <v>1</v>
      </c>
      <c r="C534" s="236" t="s">
        <v>307</v>
      </c>
      <c r="D534" s="25"/>
      <c r="E534" s="26"/>
      <c r="F534" s="27"/>
      <c r="G534" s="27"/>
      <c r="H534" s="78"/>
    </row>
    <row r="535" spans="1:8" ht="13.9" customHeight="1" x14ac:dyDescent="0.25">
      <c r="A535" s="74"/>
      <c r="B535" s="44" t="s">
        <v>16</v>
      </c>
      <c r="C535" s="247" t="s">
        <v>895</v>
      </c>
      <c r="D535" s="44">
        <v>3950</v>
      </c>
      <c r="E535" s="45" t="s">
        <v>21</v>
      </c>
      <c r="F535" s="193"/>
      <c r="G535" s="193"/>
      <c r="H535" s="68">
        <f>SUM(F535:G535)*D535</f>
        <v>0</v>
      </c>
    </row>
    <row r="536" spans="1:8" ht="13.9" customHeight="1" x14ac:dyDescent="0.25">
      <c r="A536" s="74"/>
      <c r="B536" s="44" t="s">
        <v>18</v>
      </c>
      <c r="C536" s="247" t="s">
        <v>896</v>
      </c>
      <c r="D536" s="44">
        <v>1420</v>
      </c>
      <c r="E536" s="45" t="s">
        <v>21</v>
      </c>
      <c r="F536" s="193"/>
      <c r="G536" s="193"/>
      <c r="H536" s="68">
        <f t="shared" ref="H536:H592" si="68">SUM(F536:G536)*D536</f>
        <v>0</v>
      </c>
    </row>
    <row r="537" spans="1:8" ht="13.9" customHeight="1" x14ac:dyDescent="0.25">
      <c r="A537" s="74"/>
      <c r="B537" s="44" t="s">
        <v>20</v>
      </c>
      <c r="C537" s="247" t="s">
        <v>897</v>
      </c>
      <c r="D537" s="44">
        <v>420</v>
      </c>
      <c r="E537" s="45" t="s">
        <v>21</v>
      </c>
      <c r="F537" s="193"/>
      <c r="G537" s="193"/>
      <c r="H537" s="68">
        <f t="shared" si="68"/>
        <v>0</v>
      </c>
    </row>
    <row r="538" spans="1:8" ht="72.599999999999994" customHeight="1" x14ac:dyDescent="0.25">
      <c r="A538" s="143"/>
      <c r="B538" s="44" t="s">
        <v>22</v>
      </c>
      <c r="C538" s="247" t="s">
        <v>908</v>
      </c>
      <c r="D538" s="58">
        <v>1</v>
      </c>
      <c r="E538" s="59" t="s">
        <v>14</v>
      </c>
      <c r="F538" s="193"/>
      <c r="G538" s="193"/>
      <c r="H538" s="68">
        <f t="shared" si="68"/>
        <v>0</v>
      </c>
    </row>
    <row r="539" spans="1:8" ht="88.9" customHeight="1" x14ac:dyDescent="0.25">
      <c r="A539" s="143"/>
      <c r="B539" s="44" t="s">
        <v>23</v>
      </c>
      <c r="C539" s="247" t="s">
        <v>909</v>
      </c>
      <c r="D539" s="29">
        <v>1</v>
      </c>
      <c r="E539" s="59" t="s">
        <v>14</v>
      </c>
      <c r="F539" s="266"/>
      <c r="G539" s="266"/>
      <c r="H539" s="68">
        <f t="shared" si="68"/>
        <v>0</v>
      </c>
    </row>
    <row r="540" spans="1:8" ht="13.9" customHeight="1" x14ac:dyDescent="0.25">
      <c r="A540" s="74"/>
      <c r="B540" s="44" t="s">
        <v>24</v>
      </c>
      <c r="C540" s="247" t="s">
        <v>375</v>
      </c>
      <c r="D540" s="44">
        <v>2</v>
      </c>
      <c r="E540" s="45" t="s">
        <v>14</v>
      </c>
      <c r="F540" s="193"/>
      <c r="G540" s="193"/>
      <c r="H540" s="68">
        <f t="shared" si="68"/>
        <v>0</v>
      </c>
    </row>
    <row r="541" spans="1:8" ht="13.9" customHeight="1" x14ac:dyDescent="0.25">
      <c r="A541" s="69"/>
      <c r="B541" s="44" t="s">
        <v>25</v>
      </c>
      <c r="C541" s="247" t="s">
        <v>461</v>
      </c>
      <c r="D541" s="44"/>
      <c r="E541" s="45"/>
      <c r="F541" s="267"/>
      <c r="G541" s="193"/>
      <c r="H541" s="68"/>
    </row>
    <row r="542" spans="1:8" ht="13.9" customHeight="1" x14ac:dyDescent="0.25">
      <c r="A542" s="74"/>
      <c r="B542" s="44" t="s">
        <v>462</v>
      </c>
      <c r="C542" s="247" t="s">
        <v>463</v>
      </c>
      <c r="D542" s="44">
        <v>36</v>
      </c>
      <c r="E542" s="45" t="s">
        <v>14</v>
      </c>
      <c r="F542" s="193"/>
      <c r="G542" s="193"/>
      <c r="H542" s="68">
        <f t="shared" si="68"/>
        <v>0</v>
      </c>
    </row>
    <row r="543" spans="1:8" ht="13.9" customHeight="1" x14ac:dyDescent="0.25">
      <c r="A543" s="74"/>
      <c r="B543" s="44" t="s">
        <v>464</v>
      </c>
      <c r="C543" s="247" t="s">
        <v>465</v>
      </c>
      <c r="D543" s="44">
        <v>10</v>
      </c>
      <c r="E543" s="45" t="s">
        <v>14</v>
      </c>
      <c r="F543" s="193"/>
      <c r="G543" s="193"/>
      <c r="H543" s="68">
        <f t="shared" si="68"/>
        <v>0</v>
      </c>
    </row>
    <row r="544" spans="1:8" ht="13.9" customHeight="1" x14ac:dyDescent="0.25">
      <c r="A544" s="69"/>
      <c r="B544" s="44" t="s">
        <v>466</v>
      </c>
      <c r="C544" s="247" t="s">
        <v>467</v>
      </c>
      <c r="D544" s="44">
        <v>4</v>
      </c>
      <c r="E544" s="45" t="s">
        <v>14</v>
      </c>
      <c r="F544" s="193"/>
      <c r="G544" s="193"/>
      <c r="H544" s="68">
        <f t="shared" si="68"/>
        <v>0</v>
      </c>
    </row>
    <row r="545" spans="1:8" ht="13.9" customHeight="1" x14ac:dyDescent="0.25">
      <c r="A545" s="74"/>
      <c r="B545" s="55" t="s">
        <v>26</v>
      </c>
      <c r="C545" s="247" t="s">
        <v>314</v>
      </c>
      <c r="D545" s="44">
        <v>12</v>
      </c>
      <c r="E545" s="45" t="s">
        <v>14</v>
      </c>
      <c r="F545" s="193"/>
      <c r="G545" s="193"/>
      <c r="H545" s="68">
        <f t="shared" si="68"/>
        <v>0</v>
      </c>
    </row>
    <row r="546" spans="1:8" ht="13.9" customHeight="1" x14ac:dyDescent="0.25">
      <c r="A546" s="74"/>
      <c r="B546" s="55" t="s">
        <v>27</v>
      </c>
      <c r="C546" s="247" t="s">
        <v>468</v>
      </c>
      <c r="D546" s="44">
        <v>212</v>
      </c>
      <c r="E546" s="45" t="s">
        <v>21</v>
      </c>
      <c r="F546" s="193"/>
      <c r="G546" s="193"/>
      <c r="H546" s="68">
        <f t="shared" si="68"/>
        <v>0</v>
      </c>
    </row>
    <row r="547" spans="1:8" ht="13.9" customHeight="1" x14ac:dyDescent="0.25">
      <c r="A547" s="74"/>
      <c r="B547" s="55" t="s">
        <v>28</v>
      </c>
      <c r="C547" s="247" t="s">
        <v>469</v>
      </c>
      <c r="D547" s="44">
        <v>21</v>
      </c>
      <c r="E547" s="45" t="s">
        <v>21</v>
      </c>
      <c r="F547" s="193"/>
      <c r="G547" s="193"/>
      <c r="H547" s="68">
        <f t="shared" si="68"/>
        <v>0</v>
      </c>
    </row>
    <row r="548" spans="1:8" ht="13.9" customHeight="1" x14ac:dyDescent="0.25">
      <c r="A548" s="74"/>
      <c r="B548" s="55" t="s">
        <v>29</v>
      </c>
      <c r="C548" s="247" t="s">
        <v>470</v>
      </c>
      <c r="D548" s="44">
        <v>92</v>
      </c>
      <c r="E548" s="45" t="s">
        <v>14</v>
      </c>
      <c r="F548" s="193"/>
      <c r="G548" s="193"/>
      <c r="H548" s="68">
        <f t="shared" si="68"/>
        <v>0</v>
      </c>
    </row>
    <row r="549" spans="1:8" ht="13.9" customHeight="1" x14ac:dyDescent="0.25">
      <c r="A549" s="74"/>
      <c r="B549" s="55" t="s">
        <v>30</v>
      </c>
      <c r="C549" s="247" t="s">
        <v>471</v>
      </c>
      <c r="D549" s="44">
        <v>12</v>
      </c>
      <c r="E549" s="45" t="s">
        <v>14</v>
      </c>
      <c r="F549" s="193"/>
      <c r="G549" s="193"/>
      <c r="H549" s="68">
        <f t="shared" si="68"/>
        <v>0</v>
      </c>
    </row>
    <row r="550" spans="1:8" ht="13.9" customHeight="1" x14ac:dyDescent="0.25">
      <c r="A550" s="69"/>
      <c r="B550" s="55" t="s">
        <v>31</v>
      </c>
      <c r="C550" s="247" t="s">
        <v>472</v>
      </c>
      <c r="D550" s="44"/>
      <c r="E550" s="45"/>
      <c r="F550" s="193"/>
      <c r="G550" s="193"/>
      <c r="H550" s="68"/>
    </row>
    <row r="551" spans="1:8" ht="13.9" customHeight="1" x14ac:dyDescent="0.25">
      <c r="A551" s="74"/>
      <c r="B551" s="55" t="s">
        <v>32</v>
      </c>
      <c r="C551" s="247" t="s">
        <v>473</v>
      </c>
      <c r="D551" s="44">
        <v>15</v>
      </c>
      <c r="E551" s="45" t="s">
        <v>14</v>
      </c>
      <c r="F551" s="193"/>
      <c r="G551" s="193"/>
      <c r="H551" s="68">
        <f t="shared" si="68"/>
        <v>0</v>
      </c>
    </row>
    <row r="552" spans="1:8" ht="13.9" customHeight="1" x14ac:dyDescent="0.25">
      <c r="A552" s="74"/>
      <c r="B552" s="55" t="s">
        <v>296</v>
      </c>
      <c r="C552" s="247" t="s">
        <v>334</v>
      </c>
      <c r="D552" s="44">
        <v>28</v>
      </c>
      <c r="E552" s="45" t="s">
        <v>14</v>
      </c>
      <c r="F552" s="193"/>
      <c r="G552" s="193"/>
      <c r="H552" s="68">
        <f t="shared" si="68"/>
        <v>0</v>
      </c>
    </row>
    <row r="553" spans="1:8" ht="13.9" customHeight="1" x14ac:dyDescent="0.25">
      <c r="A553" s="69"/>
      <c r="B553" s="55" t="s">
        <v>297</v>
      </c>
      <c r="C553" s="247" t="s">
        <v>474</v>
      </c>
      <c r="D553" s="44">
        <v>1</v>
      </c>
      <c r="E553" s="45" t="s">
        <v>14</v>
      </c>
      <c r="F553" s="193"/>
      <c r="G553" s="193"/>
      <c r="H553" s="68">
        <f t="shared" si="68"/>
        <v>0</v>
      </c>
    </row>
    <row r="554" spans="1:8" ht="13.9" customHeight="1" x14ac:dyDescent="0.25">
      <c r="A554" s="69"/>
      <c r="B554" s="55" t="s">
        <v>308</v>
      </c>
      <c r="C554" s="247" t="s">
        <v>475</v>
      </c>
      <c r="D554" s="44">
        <v>1</v>
      </c>
      <c r="E554" s="45" t="s">
        <v>14</v>
      </c>
      <c r="F554" s="193"/>
      <c r="G554" s="193"/>
      <c r="H554" s="68">
        <f t="shared" si="68"/>
        <v>0</v>
      </c>
    </row>
    <row r="555" spans="1:8" ht="40.9" customHeight="1" x14ac:dyDescent="0.25">
      <c r="A555" s="74"/>
      <c r="B555" s="55" t="s">
        <v>309</v>
      </c>
      <c r="C555" s="247" t="s">
        <v>476</v>
      </c>
      <c r="D555" s="44">
        <v>102</v>
      </c>
      <c r="E555" s="45" t="s">
        <v>21</v>
      </c>
      <c r="F555" s="193"/>
      <c r="G555" s="193"/>
      <c r="H555" s="68">
        <f t="shared" si="68"/>
        <v>0</v>
      </c>
    </row>
    <row r="556" spans="1:8" ht="28.15" customHeight="1" x14ac:dyDescent="0.25">
      <c r="A556" s="74"/>
      <c r="B556" s="55" t="s">
        <v>310</v>
      </c>
      <c r="C556" s="247" t="s">
        <v>477</v>
      </c>
      <c r="D556" s="44">
        <v>35</v>
      </c>
      <c r="E556" s="45" t="s">
        <v>21</v>
      </c>
      <c r="F556" s="193"/>
      <c r="G556" s="193"/>
      <c r="H556" s="68">
        <f t="shared" si="68"/>
        <v>0</v>
      </c>
    </row>
    <row r="557" spans="1:8" ht="13.9" customHeight="1" x14ac:dyDescent="0.25">
      <c r="A557" s="74"/>
      <c r="B557" s="55" t="s">
        <v>311</v>
      </c>
      <c r="C557" s="247" t="s">
        <v>478</v>
      </c>
      <c r="D557" s="44">
        <v>24</v>
      </c>
      <c r="E557" s="45" t="s">
        <v>14</v>
      </c>
      <c r="F557" s="193"/>
      <c r="G557" s="193"/>
      <c r="H557" s="68">
        <f t="shared" si="68"/>
        <v>0</v>
      </c>
    </row>
    <row r="558" spans="1:8" ht="13.9" customHeight="1" x14ac:dyDescent="0.25">
      <c r="A558" s="74"/>
      <c r="B558" s="55" t="s">
        <v>312</v>
      </c>
      <c r="C558" s="247" t="s">
        <v>479</v>
      </c>
      <c r="D558" s="44">
        <v>15</v>
      </c>
      <c r="E558" s="45" t="s">
        <v>14</v>
      </c>
      <c r="F558" s="193"/>
      <c r="G558" s="193"/>
      <c r="H558" s="68">
        <f t="shared" si="68"/>
        <v>0</v>
      </c>
    </row>
    <row r="559" spans="1:8" ht="13.9" customHeight="1" x14ac:dyDescent="0.25">
      <c r="A559" s="74"/>
      <c r="B559" s="55" t="s">
        <v>313</v>
      </c>
      <c r="C559" s="247" t="s">
        <v>480</v>
      </c>
      <c r="D559" s="44">
        <v>14</v>
      </c>
      <c r="E559" s="45" t="s">
        <v>14</v>
      </c>
      <c r="F559" s="193"/>
      <c r="G559" s="193"/>
      <c r="H559" s="68">
        <f t="shared" si="68"/>
        <v>0</v>
      </c>
    </row>
    <row r="560" spans="1:8" ht="13.9" customHeight="1" x14ac:dyDescent="0.25">
      <c r="A560" s="74"/>
      <c r="B560" s="55" t="s">
        <v>315</v>
      </c>
      <c r="C560" s="247" t="s">
        <v>481</v>
      </c>
      <c r="D560" s="44">
        <v>5</v>
      </c>
      <c r="E560" s="45" t="s">
        <v>14</v>
      </c>
      <c r="F560" s="193"/>
      <c r="G560" s="193"/>
      <c r="H560" s="68">
        <f t="shared" si="68"/>
        <v>0</v>
      </c>
    </row>
    <row r="561" spans="1:8" ht="13.9" customHeight="1" x14ac:dyDescent="0.25">
      <c r="A561" s="74"/>
      <c r="B561" s="55" t="s">
        <v>316</v>
      </c>
      <c r="C561" s="250" t="s">
        <v>482</v>
      </c>
      <c r="D561" s="44">
        <v>2</v>
      </c>
      <c r="E561" s="45" t="s">
        <v>14</v>
      </c>
      <c r="F561" s="193"/>
      <c r="G561" s="193"/>
      <c r="H561" s="68">
        <f t="shared" si="68"/>
        <v>0</v>
      </c>
    </row>
    <row r="562" spans="1:8" ht="13.9" customHeight="1" x14ac:dyDescent="0.25">
      <c r="A562" s="74"/>
      <c r="B562" s="55" t="s">
        <v>317</v>
      </c>
      <c r="C562" s="250" t="s">
        <v>335</v>
      </c>
      <c r="D562" s="44">
        <v>32</v>
      </c>
      <c r="E562" s="45" t="s">
        <v>14</v>
      </c>
      <c r="F562" s="193"/>
      <c r="G562" s="193"/>
      <c r="H562" s="68">
        <f t="shared" si="68"/>
        <v>0</v>
      </c>
    </row>
    <row r="563" spans="1:8" ht="28.15" customHeight="1" x14ac:dyDescent="0.25">
      <c r="A563" s="74"/>
      <c r="B563" s="55" t="s">
        <v>318</v>
      </c>
      <c r="C563" s="250" t="s">
        <v>483</v>
      </c>
      <c r="D563" s="44">
        <v>38</v>
      </c>
      <c r="E563" s="45" t="s">
        <v>14</v>
      </c>
      <c r="F563" s="193"/>
      <c r="G563" s="193"/>
      <c r="H563" s="68">
        <f t="shared" si="68"/>
        <v>0</v>
      </c>
    </row>
    <row r="564" spans="1:8" ht="13.9" customHeight="1" x14ac:dyDescent="0.25">
      <c r="A564" s="74"/>
      <c r="B564" s="55" t="s">
        <v>319</v>
      </c>
      <c r="C564" s="247" t="s">
        <v>332</v>
      </c>
      <c r="D564" s="44">
        <v>1</v>
      </c>
      <c r="E564" s="45" t="s">
        <v>14</v>
      </c>
      <c r="F564" s="193"/>
      <c r="G564" s="193"/>
      <c r="H564" s="68">
        <f t="shared" si="68"/>
        <v>0</v>
      </c>
    </row>
    <row r="565" spans="1:8" ht="13.9" customHeight="1" x14ac:dyDescent="0.25">
      <c r="A565" s="74"/>
      <c r="B565" s="55" t="s">
        <v>320</v>
      </c>
      <c r="C565" s="250" t="s">
        <v>484</v>
      </c>
      <c r="D565" s="44">
        <v>52</v>
      </c>
      <c r="E565" s="56" t="s">
        <v>14</v>
      </c>
      <c r="F565" s="193"/>
      <c r="G565" s="193"/>
      <c r="H565" s="68">
        <f t="shared" si="68"/>
        <v>0</v>
      </c>
    </row>
    <row r="566" spans="1:8" ht="13.9" customHeight="1" x14ac:dyDescent="0.25">
      <c r="A566" s="74"/>
      <c r="B566" s="55" t="s">
        <v>321</v>
      </c>
      <c r="C566" s="250" t="s">
        <v>910</v>
      </c>
      <c r="D566" s="44">
        <v>65</v>
      </c>
      <c r="E566" s="56" t="s">
        <v>21</v>
      </c>
      <c r="F566" s="193"/>
      <c r="G566" s="193"/>
      <c r="H566" s="68">
        <f t="shared" si="68"/>
        <v>0</v>
      </c>
    </row>
    <row r="567" spans="1:8" ht="13.9" customHeight="1" x14ac:dyDescent="0.25">
      <c r="A567" s="74"/>
      <c r="B567" s="55" t="s">
        <v>322</v>
      </c>
      <c r="C567" s="250" t="s">
        <v>911</v>
      </c>
      <c r="D567" s="44">
        <v>1</v>
      </c>
      <c r="E567" s="45" t="s">
        <v>14</v>
      </c>
      <c r="F567" s="193"/>
      <c r="G567" s="193"/>
      <c r="H567" s="68">
        <f t="shared" si="68"/>
        <v>0</v>
      </c>
    </row>
    <row r="568" spans="1:8" ht="13.9" customHeight="1" x14ac:dyDescent="0.25">
      <c r="A568" s="74"/>
      <c r="B568" s="55" t="s">
        <v>323</v>
      </c>
      <c r="C568" s="247" t="s">
        <v>485</v>
      </c>
      <c r="D568" s="44">
        <v>26</v>
      </c>
      <c r="E568" s="45" t="s">
        <v>14</v>
      </c>
      <c r="F568" s="193"/>
      <c r="G568" s="193"/>
      <c r="H568" s="68">
        <f t="shared" si="68"/>
        <v>0</v>
      </c>
    </row>
    <row r="569" spans="1:8" ht="13.9" customHeight="1" x14ac:dyDescent="0.25">
      <c r="A569" s="77"/>
      <c r="B569" s="57">
        <v>2</v>
      </c>
      <c r="C569" s="236" t="s">
        <v>333</v>
      </c>
      <c r="D569" s="25"/>
      <c r="E569" s="26"/>
      <c r="F569" s="27"/>
      <c r="G569" s="27"/>
      <c r="H569" s="78"/>
    </row>
    <row r="570" spans="1:8" ht="31.9" customHeight="1" x14ac:dyDescent="0.25">
      <c r="A570" s="74"/>
      <c r="B570" s="55" t="s">
        <v>36</v>
      </c>
      <c r="C570" s="250" t="s">
        <v>844</v>
      </c>
      <c r="D570" s="44">
        <v>19</v>
      </c>
      <c r="E570" s="45" t="s">
        <v>14</v>
      </c>
      <c r="F570" s="193"/>
      <c r="G570" s="193"/>
      <c r="H570" s="68">
        <f t="shared" si="68"/>
        <v>0</v>
      </c>
    </row>
    <row r="571" spans="1:8" ht="26.45" customHeight="1" x14ac:dyDescent="0.25">
      <c r="A571" s="74"/>
      <c r="B571" s="55" t="s">
        <v>37</v>
      </c>
      <c r="C571" s="250" t="s">
        <v>845</v>
      </c>
      <c r="D571" s="44">
        <v>9</v>
      </c>
      <c r="E571" s="45" t="s">
        <v>14</v>
      </c>
      <c r="F571" s="193"/>
      <c r="G571" s="193"/>
      <c r="H571" s="68">
        <f t="shared" si="68"/>
        <v>0</v>
      </c>
    </row>
    <row r="572" spans="1:8" ht="27.6" customHeight="1" x14ac:dyDescent="0.25">
      <c r="A572" s="74"/>
      <c r="B572" s="55" t="s">
        <v>38</v>
      </c>
      <c r="C572" s="250" t="s">
        <v>846</v>
      </c>
      <c r="D572" s="44">
        <v>28</v>
      </c>
      <c r="E572" s="45" t="s">
        <v>14</v>
      </c>
      <c r="F572" s="193"/>
      <c r="G572" s="193"/>
      <c r="H572" s="68">
        <f t="shared" si="68"/>
        <v>0</v>
      </c>
    </row>
    <row r="573" spans="1:8" ht="13.9" customHeight="1" x14ac:dyDescent="0.25">
      <c r="A573" s="74"/>
      <c r="B573" s="55" t="s">
        <v>39</v>
      </c>
      <c r="C573" s="250" t="s">
        <v>486</v>
      </c>
      <c r="D573" s="44">
        <v>90</v>
      </c>
      <c r="E573" s="45" t="s">
        <v>14</v>
      </c>
      <c r="F573" s="193"/>
      <c r="G573" s="193"/>
      <c r="H573" s="68">
        <f t="shared" si="68"/>
        <v>0</v>
      </c>
    </row>
    <row r="574" spans="1:8" ht="13.9" customHeight="1" x14ac:dyDescent="0.25">
      <c r="A574" s="69"/>
      <c r="B574" s="55" t="s">
        <v>40</v>
      </c>
      <c r="C574" s="250" t="s">
        <v>912</v>
      </c>
      <c r="D574" s="44">
        <v>7150</v>
      </c>
      <c r="E574" s="45" t="s">
        <v>21</v>
      </c>
      <c r="F574" s="266"/>
      <c r="G574" s="266"/>
      <c r="H574" s="68">
        <f t="shared" si="68"/>
        <v>0</v>
      </c>
    </row>
    <row r="575" spans="1:8" ht="56.45" customHeight="1" x14ac:dyDescent="0.25">
      <c r="A575" s="144"/>
      <c r="B575" s="55" t="s">
        <v>120</v>
      </c>
      <c r="C575" s="250" t="s">
        <v>955</v>
      </c>
      <c r="D575" s="44">
        <v>1</v>
      </c>
      <c r="E575" s="45" t="s">
        <v>14</v>
      </c>
      <c r="F575" s="193"/>
      <c r="G575" s="193"/>
      <c r="H575" s="68">
        <f t="shared" si="68"/>
        <v>0</v>
      </c>
    </row>
    <row r="576" spans="1:8" ht="13.9" customHeight="1" x14ac:dyDescent="0.25">
      <c r="A576" s="144"/>
      <c r="B576" s="55" t="s">
        <v>249</v>
      </c>
      <c r="C576" s="250" t="s">
        <v>847</v>
      </c>
      <c r="D576" s="44">
        <v>3</v>
      </c>
      <c r="E576" s="45" t="s">
        <v>14</v>
      </c>
      <c r="F576" s="193"/>
      <c r="G576" s="193"/>
      <c r="H576" s="68">
        <f t="shared" si="68"/>
        <v>0</v>
      </c>
    </row>
    <row r="577" spans="1:8" ht="30.6" customHeight="1" x14ac:dyDescent="0.25">
      <c r="A577" s="74"/>
      <c r="B577" s="55" t="s">
        <v>250</v>
      </c>
      <c r="C577" s="247" t="s">
        <v>487</v>
      </c>
      <c r="D577" s="44">
        <v>5</v>
      </c>
      <c r="E577" s="45" t="s">
        <v>14</v>
      </c>
      <c r="F577" s="193"/>
      <c r="G577" s="193"/>
      <c r="H577" s="68">
        <f t="shared" si="68"/>
        <v>0</v>
      </c>
    </row>
    <row r="578" spans="1:8" ht="28.15" customHeight="1" x14ac:dyDescent="0.25">
      <c r="A578" s="74"/>
      <c r="B578" s="55" t="s">
        <v>251</v>
      </c>
      <c r="C578" s="250" t="s">
        <v>848</v>
      </c>
      <c r="D578" s="44">
        <v>71</v>
      </c>
      <c r="E578" s="45" t="s">
        <v>14</v>
      </c>
      <c r="F578" s="193"/>
      <c r="G578" s="193"/>
      <c r="H578" s="68">
        <f t="shared" si="68"/>
        <v>0</v>
      </c>
    </row>
    <row r="579" spans="1:8" ht="13.9" customHeight="1" x14ac:dyDescent="0.25">
      <c r="A579" s="144"/>
      <c r="B579" s="55" t="s">
        <v>252</v>
      </c>
      <c r="C579" s="250" t="s">
        <v>849</v>
      </c>
      <c r="D579" s="44">
        <v>71</v>
      </c>
      <c r="E579" s="45" t="s">
        <v>14</v>
      </c>
      <c r="F579" s="193"/>
      <c r="G579" s="193"/>
      <c r="H579" s="68">
        <f t="shared" si="68"/>
        <v>0</v>
      </c>
    </row>
    <row r="580" spans="1:8" ht="13.9" customHeight="1" x14ac:dyDescent="0.25">
      <c r="A580" s="144"/>
      <c r="B580" s="55" t="s">
        <v>253</v>
      </c>
      <c r="C580" s="250" t="s">
        <v>488</v>
      </c>
      <c r="D580" s="44">
        <v>2</v>
      </c>
      <c r="E580" s="45" t="s">
        <v>14</v>
      </c>
      <c r="F580" s="193"/>
      <c r="G580" s="193"/>
      <c r="H580" s="68">
        <f t="shared" si="68"/>
        <v>0</v>
      </c>
    </row>
    <row r="581" spans="1:8" ht="13.9" customHeight="1" x14ac:dyDescent="0.25">
      <c r="A581" s="74"/>
      <c r="B581" s="55" t="s">
        <v>298</v>
      </c>
      <c r="C581" s="250" t="s">
        <v>338</v>
      </c>
      <c r="D581" s="44">
        <v>6</v>
      </c>
      <c r="E581" s="45" t="s">
        <v>14</v>
      </c>
      <c r="F581" s="193"/>
      <c r="G581" s="193"/>
      <c r="H581" s="68">
        <f t="shared" si="68"/>
        <v>0</v>
      </c>
    </row>
    <row r="582" spans="1:8" ht="13.9" customHeight="1" x14ac:dyDescent="0.25">
      <c r="A582" s="69"/>
      <c r="B582" s="55" t="s">
        <v>299</v>
      </c>
      <c r="C582" s="250" t="s">
        <v>850</v>
      </c>
      <c r="D582" s="44">
        <v>1</v>
      </c>
      <c r="E582" s="45" t="s">
        <v>14</v>
      </c>
      <c r="F582" s="193"/>
      <c r="G582" s="193"/>
      <c r="H582" s="68">
        <f t="shared" si="68"/>
        <v>0</v>
      </c>
    </row>
    <row r="583" spans="1:8" ht="45.6" customHeight="1" x14ac:dyDescent="0.25">
      <c r="A583" s="144"/>
      <c r="B583" s="55" t="s">
        <v>300</v>
      </c>
      <c r="C583" s="247" t="s">
        <v>631</v>
      </c>
      <c r="D583" s="44">
        <v>1</v>
      </c>
      <c r="E583" s="45" t="s">
        <v>14</v>
      </c>
      <c r="F583" s="193"/>
      <c r="G583" s="193"/>
      <c r="H583" s="68">
        <f t="shared" si="68"/>
        <v>0</v>
      </c>
    </row>
    <row r="584" spans="1:8" ht="13.9" customHeight="1" x14ac:dyDescent="0.25">
      <c r="A584" s="144"/>
      <c r="B584" s="55" t="s">
        <v>301</v>
      </c>
      <c r="C584" s="250" t="s">
        <v>489</v>
      </c>
      <c r="D584" s="44">
        <v>15</v>
      </c>
      <c r="E584" s="45" t="s">
        <v>14</v>
      </c>
      <c r="F584" s="193"/>
      <c r="G584" s="193"/>
      <c r="H584" s="68">
        <f t="shared" si="68"/>
        <v>0</v>
      </c>
    </row>
    <row r="585" spans="1:8" ht="27.6" customHeight="1" x14ac:dyDescent="0.25">
      <c r="A585" s="144"/>
      <c r="B585" s="55" t="s">
        <v>302</v>
      </c>
      <c r="C585" s="250" t="s">
        <v>490</v>
      </c>
      <c r="D585" s="44">
        <v>4</v>
      </c>
      <c r="E585" s="45" t="s">
        <v>14</v>
      </c>
      <c r="F585" s="193"/>
      <c r="G585" s="193"/>
      <c r="H585" s="68">
        <f t="shared" si="68"/>
        <v>0</v>
      </c>
    </row>
    <row r="586" spans="1:8" ht="37.9" customHeight="1" x14ac:dyDescent="0.25">
      <c r="A586" s="144"/>
      <c r="B586" s="55" t="s">
        <v>303</v>
      </c>
      <c r="C586" s="250" t="s">
        <v>851</v>
      </c>
      <c r="D586" s="44">
        <v>4</v>
      </c>
      <c r="E586" s="45" t="s">
        <v>14</v>
      </c>
      <c r="F586" s="193"/>
      <c r="G586" s="193"/>
      <c r="H586" s="68">
        <f t="shared" si="68"/>
        <v>0</v>
      </c>
    </row>
    <row r="587" spans="1:8" ht="13.9" customHeight="1" x14ac:dyDescent="0.25">
      <c r="A587" s="144"/>
      <c r="B587" s="55" t="s">
        <v>304</v>
      </c>
      <c r="C587" s="250" t="s">
        <v>852</v>
      </c>
      <c r="D587" s="44">
        <v>4</v>
      </c>
      <c r="E587" s="45" t="s">
        <v>14</v>
      </c>
      <c r="F587" s="193"/>
      <c r="G587" s="193"/>
      <c r="H587" s="68">
        <f t="shared" si="68"/>
        <v>0</v>
      </c>
    </row>
    <row r="588" spans="1:8" ht="32.450000000000003" customHeight="1" x14ac:dyDescent="0.25">
      <c r="A588" s="144"/>
      <c r="B588" s="55" t="s">
        <v>305</v>
      </c>
      <c r="C588" s="250" t="s">
        <v>853</v>
      </c>
      <c r="D588" s="44">
        <v>4</v>
      </c>
      <c r="E588" s="45" t="s">
        <v>14</v>
      </c>
      <c r="F588" s="193"/>
      <c r="G588" s="193"/>
      <c r="H588" s="68">
        <f t="shared" si="68"/>
        <v>0</v>
      </c>
    </row>
    <row r="589" spans="1:8" ht="13.9" customHeight="1" x14ac:dyDescent="0.25">
      <c r="A589" s="144"/>
      <c r="B589" s="55" t="s">
        <v>799</v>
      </c>
      <c r="C589" s="250" t="s">
        <v>854</v>
      </c>
      <c r="D589" s="44">
        <v>4</v>
      </c>
      <c r="E589" s="45" t="s">
        <v>14</v>
      </c>
      <c r="F589" s="193"/>
      <c r="G589" s="193"/>
      <c r="H589" s="68">
        <f t="shared" si="68"/>
        <v>0</v>
      </c>
    </row>
    <row r="590" spans="1:8" ht="13.9" customHeight="1" x14ac:dyDescent="0.25">
      <c r="A590" s="144"/>
      <c r="B590" s="55" t="s">
        <v>801</v>
      </c>
      <c r="C590" s="250" t="s">
        <v>855</v>
      </c>
      <c r="D590" s="44">
        <v>4</v>
      </c>
      <c r="E590" s="45" t="s">
        <v>14</v>
      </c>
      <c r="F590" s="193"/>
      <c r="G590" s="193"/>
      <c r="H590" s="68">
        <f t="shared" si="68"/>
        <v>0</v>
      </c>
    </row>
    <row r="591" spans="1:8" ht="27.6" customHeight="1" x14ac:dyDescent="0.25">
      <c r="A591" s="69"/>
      <c r="B591" s="55" t="s">
        <v>803</v>
      </c>
      <c r="C591" s="250" t="s">
        <v>491</v>
      </c>
      <c r="D591" s="44">
        <v>1</v>
      </c>
      <c r="E591" s="45" t="s">
        <v>14</v>
      </c>
      <c r="F591" s="193"/>
      <c r="G591" s="193"/>
      <c r="H591" s="68">
        <f t="shared" si="68"/>
        <v>0</v>
      </c>
    </row>
    <row r="592" spans="1:8" ht="13.9" customHeight="1" thickBot="1" x14ac:dyDescent="0.3">
      <c r="A592" s="69"/>
      <c r="B592" s="55" t="s">
        <v>805</v>
      </c>
      <c r="C592" s="250" t="s">
        <v>350</v>
      </c>
      <c r="D592" s="44">
        <v>117</v>
      </c>
      <c r="E592" s="45" t="s">
        <v>14</v>
      </c>
      <c r="F592" s="43" t="s">
        <v>17</v>
      </c>
      <c r="G592" s="193"/>
      <c r="H592" s="68">
        <f t="shared" si="68"/>
        <v>0</v>
      </c>
    </row>
    <row r="593" spans="1:8" ht="13.9" customHeight="1" thickBot="1" x14ac:dyDescent="0.3">
      <c r="A593" s="32"/>
      <c r="B593" s="179"/>
      <c r="C593" s="33" t="s">
        <v>336</v>
      </c>
      <c r="D593" s="85"/>
      <c r="E593" s="180"/>
      <c r="F593" s="201">
        <f>SUMPRODUCT(F535:F592,D535:D592)</f>
        <v>0</v>
      </c>
      <c r="G593" s="201">
        <f>SUMPRODUCT(G534:G592,D534:D592)</f>
        <v>0</v>
      </c>
      <c r="H593" s="213">
        <f>SUM(H535:H592)</f>
        <v>0</v>
      </c>
    </row>
    <row r="594" spans="1:8" ht="13.9" customHeight="1" x14ac:dyDescent="0.25">
      <c r="A594" s="16"/>
      <c r="B594" s="159" t="s">
        <v>564</v>
      </c>
      <c r="C594" s="223" t="s">
        <v>337</v>
      </c>
      <c r="D594" s="17"/>
      <c r="E594" s="17"/>
      <c r="F594" s="191"/>
      <c r="G594" s="191"/>
      <c r="H594" s="192"/>
    </row>
    <row r="595" spans="1:8" ht="13.9" customHeight="1" x14ac:dyDescent="0.25">
      <c r="A595" s="74"/>
      <c r="B595" s="44" t="s">
        <v>16</v>
      </c>
      <c r="C595" s="247" t="s">
        <v>492</v>
      </c>
      <c r="D595" s="44">
        <v>55</v>
      </c>
      <c r="E595" s="45" t="s">
        <v>21</v>
      </c>
      <c r="F595" s="193"/>
      <c r="G595" s="193"/>
      <c r="H595" s="68">
        <f t="shared" ref="H595:H607" si="69">SUM(F595:G595)*D595</f>
        <v>0</v>
      </c>
    </row>
    <row r="596" spans="1:8" ht="13.9" customHeight="1" x14ac:dyDescent="0.25">
      <c r="A596" s="74"/>
      <c r="B596" s="44" t="s">
        <v>18</v>
      </c>
      <c r="C596" s="247" t="s">
        <v>493</v>
      </c>
      <c r="D596" s="44">
        <v>55</v>
      </c>
      <c r="E596" s="45" t="s">
        <v>21</v>
      </c>
      <c r="F596" s="193"/>
      <c r="G596" s="193"/>
      <c r="H596" s="68">
        <f t="shared" si="69"/>
        <v>0</v>
      </c>
    </row>
    <row r="597" spans="1:8" ht="13.9" customHeight="1" x14ac:dyDescent="0.25">
      <c r="A597" s="74"/>
      <c r="B597" s="44" t="s">
        <v>20</v>
      </c>
      <c r="C597" s="247" t="s">
        <v>494</v>
      </c>
      <c r="D597" s="44">
        <v>55</v>
      </c>
      <c r="E597" s="45" t="s">
        <v>21</v>
      </c>
      <c r="F597" s="193"/>
      <c r="G597" s="193"/>
      <c r="H597" s="68">
        <f t="shared" si="69"/>
        <v>0</v>
      </c>
    </row>
    <row r="598" spans="1:8" ht="13.9" customHeight="1" x14ac:dyDescent="0.25">
      <c r="A598" s="69"/>
      <c r="B598" s="44" t="s">
        <v>22</v>
      </c>
      <c r="C598" s="247" t="s">
        <v>495</v>
      </c>
      <c r="D598" s="44">
        <v>65</v>
      </c>
      <c r="E598" s="45" t="s">
        <v>21</v>
      </c>
      <c r="F598" s="193"/>
      <c r="G598" s="193"/>
      <c r="H598" s="68">
        <f t="shared" si="69"/>
        <v>0</v>
      </c>
    </row>
    <row r="599" spans="1:8" ht="13.9" customHeight="1" x14ac:dyDescent="0.25">
      <c r="A599" s="74"/>
      <c r="B599" s="44" t="s">
        <v>23</v>
      </c>
      <c r="C599" s="247" t="s">
        <v>496</v>
      </c>
      <c r="D599" s="44">
        <v>2</v>
      </c>
      <c r="E599" s="45" t="s">
        <v>14</v>
      </c>
      <c r="F599" s="193"/>
      <c r="G599" s="193"/>
      <c r="H599" s="68">
        <f t="shared" si="69"/>
        <v>0</v>
      </c>
    </row>
    <row r="600" spans="1:8" ht="13.9" customHeight="1" x14ac:dyDescent="0.25">
      <c r="A600" s="74"/>
      <c r="B600" s="44" t="s">
        <v>24</v>
      </c>
      <c r="C600" s="247" t="s">
        <v>497</v>
      </c>
      <c r="D600" s="44">
        <v>1</v>
      </c>
      <c r="E600" s="45" t="s">
        <v>14</v>
      </c>
      <c r="F600" s="193"/>
      <c r="G600" s="193"/>
      <c r="H600" s="68">
        <f t="shared" si="69"/>
        <v>0</v>
      </c>
    </row>
    <row r="601" spans="1:8" ht="13.9" customHeight="1" x14ac:dyDescent="0.25">
      <c r="A601" s="74"/>
      <c r="B601" s="44" t="s">
        <v>25</v>
      </c>
      <c r="C601" s="247" t="s">
        <v>339</v>
      </c>
      <c r="D601" s="44">
        <v>3</v>
      </c>
      <c r="E601" s="45" t="s">
        <v>14</v>
      </c>
      <c r="F601" s="193"/>
      <c r="G601" s="193"/>
      <c r="H601" s="68">
        <f t="shared" si="69"/>
        <v>0</v>
      </c>
    </row>
    <row r="602" spans="1:8" ht="13.9" customHeight="1" x14ac:dyDescent="0.25">
      <c r="A602" s="74"/>
      <c r="B602" s="44" t="s">
        <v>26</v>
      </c>
      <c r="C602" s="247" t="s">
        <v>498</v>
      </c>
      <c r="D602" s="44">
        <v>12</v>
      </c>
      <c r="E602" s="45" t="s">
        <v>14</v>
      </c>
      <c r="F602" s="193"/>
      <c r="G602" s="193"/>
      <c r="H602" s="68">
        <f t="shared" si="69"/>
        <v>0</v>
      </c>
    </row>
    <row r="603" spans="1:8" ht="13.9" customHeight="1" x14ac:dyDescent="0.25">
      <c r="A603" s="74"/>
      <c r="B603" s="44" t="s">
        <v>27</v>
      </c>
      <c r="C603" s="247" t="s">
        <v>499</v>
      </c>
      <c r="D603" s="44">
        <v>12</v>
      </c>
      <c r="E603" s="45" t="s">
        <v>14</v>
      </c>
      <c r="F603" s="193"/>
      <c r="G603" s="193"/>
      <c r="H603" s="68">
        <f t="shared" si="69"/>
        <v>0</v>
      </c>
    </row>
    <row r="604" spans="1:8" ht="13.9" customHeight="1" x14ac:dyDescent="0.25">
      <c r="A604" s="74"/>
      <c r="B604" s="44" t="s">
        <v>28</v>
      </c>
      <c r="C604" s="247" t="s">
        <v>500</v>
      </c>
      <c r="D604" s="44">
        <v>12</v>
      </c>
      <c r="E604" s="45" t="s">
        <v>14</v>
      </c>
      <c r="F604" s="193"/>
      <c r="G604" s="193"/>
      <c r="H604" s="68">
        <f t="shared" si="69"/>
        <v>0</v>
      </c>
    </row>
    <row r="605" spans="1:8" ht="30" customHeight="1" x14ac:dyDescent="0.25">
      <c r="A605" s="74"/>
      <c r="B605" s="44" t="s">
        <v>29</v>
      </c>
      <c r="C605" s="247" t="s">
        <v>501</v>
      </c>
      <c r="D605" s="44">
        <v>1</v>
      </c>
      <c r="E605" s="45" t="s">
        <v>14</v>
      </c>
      <c r="F605" s="193"/>
      <c r="G605" s="193"/>
      <c r="H605" s="68">
        <f t="shared" si="69"/>
        <v>0</v>
      </c>
    </row>
    <row r="606" spans="1:8" ht="13.9" customHeight="1" x14ac:dyDescent="0.25">
      <c r="A606" s="74"/>
      <c r="B606" s="44" t="s">
        <v>30</v>
      </c>
      <c r="C606" s="247" t="s">
        <v>913</v>
      </c>
      <c r="D606" s="44">
        <v>46</v>
      </c>
      <c r="E606" s="45" t="s">
        <v>14</v>
      </c>
      <c r="F606" s="193"/>
      <c r="G606" s="193"/>
      <c r="H606" s="68">
        <f t="shared" si="69"/>
        <v>0</v>
      </c>
    </row>
    <row r="607" spans="1:8" ht="13.9" customHeight="1" thickBot="1" x14ac:dyDescent="0.3">
      <c r="A607" s="74"/>
      <c r="B607" s="44" t="s">
        <v>31</v>
      </c>
      <c r="C607" s="247" t="s">
        <v>914</v>
      </c>
      <c r="D607" s="44">
        <v>46</v>
      </c>
      <c r="E607" s="45" t="s">
        <v>14</v>
      </c>
      <c r="F607" s="193"/>
      <c r="G607" s="193"/>
      <c r="H607" s="68">
        <f t="shared" si="69"/>
        <v>0</v>
      </c>
    </row>
    <row r="608" spans="1:8" ht="13.9" customHeight="1" thickBot="1" x14ac:dyDescent="0.3">
      <c r="A608" s="32"/>
      <c r="B608" s="179"/>
      <c r="C608" s="33" t="s">
        <v>340</v>
      </c>
      <c r="D608" s="85"/>
      <c r="E608" s="180"/>
      <c r="F608" s="201">
        <f>SUMPRODUCT(F595:F607,D595:D607)</f>
        <v>0</v>
      </c>
      <c r="G608" s="201">
        <f>SUMPRODUCT(G595:G607,D595:D607)</f>
        <v>0</v>
      </c>
      <c r="H608" s="213">
        <f>SUM(H595:H607)</f>
        <v>0</v>
      </c>
    </row>
    <row r="609" spans="1:10" ht="13.9" customHeight="1" x14ac:dyDescent="0.25">
      <c r="A609" s="16"/>
      <c r="B609" s="159" t="s">
        <v>956</v>
      </c>
      <c r="C609" s="223" t="s">
        <v>561</v>
      </c>
      <c r="D609" s="17"/>
      <c r="E609" s="17"/>
      <c r="F609" s="191"/>
      <c r="G609" s="191"/>
      <c r="H609" s="192"/>
    </row>
    <row r="610" spans="1:10" ht="13.9" customHeight="1" x14ac:dyDescent="0.25">
      <c r="A610" s="77"/>
      <c r="B610" s="57">
        <v>1</v>
      </c>
      <c r="C610" s="221" t="s">
        <v>562</v>
      </c>
      <c r="D610" s="25"/>
      <c r="E610" s="26"/>
      <c r="F610" s="27"/>
      <c r="G610" s="27"/>
      <c r="H610" s="78"/>
    </row>
    <row r="611" spans="1:10" ht="13.9" customHeight="1" x14ac:dyDescent="0.25">
      <c r="A611" s="74"/>
      <c r="B611" s="44" t="s">
        <v>16</v>
      </c>
      <c r="C611" s="250" t="s">
        <v>502</v>
      </c>
      <c r="D611" s="44">
        <v>1</v>
      </c>
      <c r="E611" s="45" t="s">
        <v>14</v>
      </c>
      <c r="F611" s="193"/>
      <c r="G611" s="193"/>
      <c r="H611" s="68">
        <f t="shared" ref="H611:H623" si="70">SUM(F611:G611)*D611</f>
        <v>0</v>
      </c>
    </row>
    <row r="612" spans="1:10" ht="29.45" customHeight="1" x14ac:dyDescent="0.25">
      <c r="A612" s="74"/>
      <c r="B612" s="44" t="s">
        <v>18</v>
      </c>
      <c r="C612" s="250" t="s">
        <v>632</v>
      </c>
      <c r="D612" s="44">
        <v>1</v>
      </c>
      <c r="E612" s="45" t="s">
        <v>14</v>
      </c>
      <c r="F612" s="193"/>
      <c r="G612" s="193"/>
      <c r="H612" s="68">
        <f t="shared" si="70"/>
        <v>0</v>
      </c>
    </row>
    <row r="613" spans="1:10" ht="13.9" customHeight="1" x14ac:dyDescent="0.25">
      <c r="A613" s="74"/>
      <c r="B613" s="44" t="s">
        <v>20</v>
      </c>
      <c r="C613" s="247" t="s">
        <v>503</v>
      </c>
      <c r="D613" s="44">
        <v>240</v>
      </c>
      <c r="E613" s="45" t="s">
        <v>21</v>
      </c>
      <c r="F613" s="193"/>
      <c r="G613" s="193"/>
      <c r="H613" s="68">
        <f t="shared" si="70"/>
        <v>0</v>
      </c>
    </row>
    <row r="614" spans="1:10" ht="13.9" customHeight="1" x14ac:dyDescent="0.25">
      <c r="A614" s="74"/>
      <c r="B614" s="44" t="s">
        <v>22</v>
      </c>
      <c r="C614" s="247" t="s">
        <v>504</v>
      </c>
      <c r="D614" s="44">
        <v>10</v>
      </c>
      <c r="E614" s="45" t="s">
        <v>21</v>
      </c>
      <c r="F614" s="193"/>
      <c r="G614" s="193"/>
      <c r="H614" s="68">
        <f t="shared" si="70"/>
        <v>0</v>
      </c>
    </row>
    <row r="615" spans="1:10" ht="13.9" customHeight="1" x14ac:dyDescent="0.25">
      <c r="A615" s="74"/>
      <c r="B615" s="44" t="s">
        <v>23</v>
      </c>
      <c r="C615" s="247" t="s">
        <v>505</v>
      </c>
      <c r="D615" s="44">
        <v>113</v>
      </c>
      <c r="E615" s="45" t="s">
        <v>14</v>
      </c>
      <c r="F615" s="193"/>
      <c r="G615" s="193"/>
      <c r="H615" s="68">
        <f t="shared" si="70"/>
        <v>0</v>
      </c>
    </row>
    <row r="616" spans="1:10" ht="13.9" customHeight="1" x14ac:dyDescent="0.25">
      <c r="A616" s="74"/>
      <c r="B616" s="44" t="s">
        <v>24</v>
      </c>
      <c r="C616" s="250" t="s">
        <v>335</v>
      </c>
      <c r="D616" s="44">
        <v>25</v>
      </c>
      <c r="E616" s="45" t="s">
        <v>14</v>
      </c>
      <c r="F616" s="193"/>
      <c r="G616" s="193"/>
      <c r="H616" s="68">
        <f t="shared" si="70"/>
        <v>0</v>
      </c>
    </row>
    <row r="617" spans="1:10" ht="29.45" customHeight="1" x14ac:dyDescent="0.25">
      <c r="A617" s="74"/>
      <c r="B617" s="44" t="s">
        <v>25</v>
      </c>
      <c r="C617" s="247" t="s">
        <v>506</v>
      </c>
      <c r="D617" s="44">
        <v>38</v>
      </c>
      <c r="E617" s="45" t="s">
        <v>21</v>
      </c>
      <c r="F617" s="193"/>
      <c r="G617" s="193"/>
      <c r="H617" s="68">
        <f t="shared" si="70"/>
        <v>0</v>
      </c>
    </row>
    <row r="618" spans="1:10" ht="28.9" customHeight="1" x14ac:dyDescent="0.25">
      <c r="A618" s="74"/>
      <c r="B618" s="44" t="s">
        <v>26</v>
      </c>
      <c r="C618" s="247" t="s">
        <v>477</v>
      </c>
      <c r="D618" s="44">
        <v>12</v>
      </c>
      <c r="E618" s="45" t="s">
        <v>21</v>
      </c>
      <c r="F618" s="193"/>
      <c r="G618" s="193"/>
      <c r="H618" s="68">
        <f t="shared" si="70"/>
        <v>0</v>
      </c>
    </row>
    <row r="619" spans="1:10" ht="30.6" customHeight="1" x14ac:dyDescent="0.25">
      <c r="A619" s="74"/>
      <c r="B619" s="44" t="s">
        <v>27</v>
      </c>
      <c r="C619" s="247" t="s">
        <v>341</v>
      </c>
      <c r="D619" s="44">
        <v>1</v>
      </c>
      <c r="E619" s="45" t="s">
        <v>14</v>
      </c>
      <c r="F619" s="193"/>
      <c r="G619" s="193"/>
      <c r="H619" s="68">
        <f t="shared" si="70"/>
        <v>0</v>
      </c>
      <c r="J619" s="249"/>
    </row>
    <row r="620" spans="1:10" ht="28.9" customHeight="1" x14ac:dyDescent="0.25">
      <c r="A620" s="74"/>
      <c r="B620" s="44" t="s">
        <v>28</v>
      </c>
      <c r="C620" s="247" t="s">
        <v>507</v>
      </c>
      <c r="D620" s="44">
        <v>2</v>
      </c>
      <c r="E620" s="45" t="s">
        <v>14</v>
      </c>
      <c r="F620" s="193"/>
      <c r="G620" s="193"/>
      <c r="H620" s="68">
        <f t="shared" si="70"/>
        <v>0</v>
      </c>
    </row>
    <row r="621" spans="1:10" ht="27.6" customHeight="1" x14ac:dyDescent="0.25">
      <c r="A621" s="74"/>
      <c r="B621" s="44" t="s">
        <v>29</v>
      </c>
      <c r="C621" s="247" t="s">
        <v>570</v>
      </c>
      <c r="D621" s="44">
        <v>17</v>
      </c>
      <c r="E621" s="45" t="s">
        <v>14</v>
      </c>
      <c r="F621" s="193"/>
      <c r="G621" s="193"/>
      <c r="H621" s="68">
        <f t="shared" si="70"/>
        <v>0</v>
      </c>
    </row>
    <row r="622" spans="1:10" ht="13.9" customHeight="1" x14ac:dyDescent="0.25">
      <c r="A622" s="69"/>
      <c r="B622" s="44" t="s">
        <v>30</v>
      </c>
      <c r="C622" s="247" t="s">
        <v>508</v>
      </c>
      <c r="D622" s="44">
        <v>54</v>
      </c>
      <c r="E622" s="45" t="s">
        <v>21</v>
      </c>
      <c r="F622" s="193"/>
      <c r="G622" s="193"/>
      <c r="H622" s="68">
        <f t="shared" si="70"/>
        <v>0</v>
      </c>
    </row>
    <row r="623" spans="1:10" ht="13.9" customHeight="1" thickBot="1" x14ac:dyDescent="0.3">
      <c r="A623" s="74"/>
      <c r="B623" s="44" t="s">
        <v>31</v>
      </c>
      <c r="C623" s="247" t="s">
        <v>342</v>
      </c>
      <c r="D623" s="44">
        <v>3</v>
      </c>
      <c r="E623" s="45" t="s">
        <v>237</v>
      </c>
      <c r="F623" s="193"/>
      <c r="G623" s="193"/>
      <c r="H623" s="68">
        <f t="shared" si="70"/>
        <v>0</v>
      </c>
    </row>
    <row r="624" spans="1:10" ht="13.9" customHeight="1" thickBot="1" x14ac:dyDescent="0.3">
      <c r="A624" s="32"/>
      <c r="B624" s="179"/>
      <c r="C624" s="33" t="s">
        <v>563</v>
      </c>
      <c r="D624" s="85"/>
      <c r="E624" s="180"/>
      <c r="F624" s="201">
        <f>SUMPRODUCT(F611:F623,D611:D623)</f>
        <v>0</v>
      </c>
      <c r="G624" s="201">
        <f>SUMPRODUCT(G611:G623,D611:D623)</f>
        <v>0</v>
      </c>
      <c r="H624" s="213">
        <f>SUM(H611:H623)</f>
        <v>0</v>
      </c>
    </row>
    <row r="625" spans="1:8" ht="13.9" customHeight="1" x14ac:dyDescent="0.25">
      <c r="A625" s="16"/>
      <c r="B625" s="159" t="s">
        <v>957</v>
      </c>
      <c r="C625" s="223" t="s">
        <v>565</v>
      </c>
      <c r="D625" s="17"/>
      <c r="E625" s="17"/>
      <c r="F625" s="191"/>
      <c r="G625" s="191"/>
      <c r="H625" s="192"/>
    </row>
    <row r="626" spans="1:8" ht="13.9" customHeight="1" x14ac:dyDescent="0.25">
      <c r="A626" s="77"/>
      <c r="B626" s="57">
        <v>1</v>
      </c>
      <c r="C626" s="221" t="s">
        <v>566</v>
      </c>
      <c r="D626" s="25"/>
      <c r="E626" s="26"/>
      <c r="F626" s="27"/>
      <c r="G626" s="27"/>
      <c r="H626" s="78"/>
    </row>
    <row r="627" spans="1:8" ht="13.9" customHeight="1" x14ac:dyDescent="0.25">
      <c r="A627" s="74"/>
      <c r="B627" s="44" t="s">
        <v>16</v>
      </c>
      <c r="C627" s="247" t="s">
        <v>503</v>
      </c>
      <c r="D627" s="44">
        <v>83</v>
      </c>
      <c r="E627" s="45" t="s">
        <v>21</v>
      </c>
      <c r="F627" s="193"/>
      <c r="G627" s="193"/>
      <c r="H627" s="68">
        <f t="shared" ref="H627:H637" si="71">SUM(F627:G627)*D627</f>
        <v>0</v>
      </c>
    </row>
    <row r="628" spans="1:8" ht="13.9" customHeight="1" x14ac:dyDescent="0.25">
      <c r="A628" s="74"/>
      <c r="B628" s="44" t="s">
        <v>18</v>
      </c>
      <c r="C628" s="247" t="s">
        <v>505</v>
      </c>
      <c r="D628" s="44">
        <v>55</v>
      </c>
      <c r="E628" s="45" t="s">
        <v>14</v>
      </c>
      <c r="F628" s="193"/>
      <c r="G628" s="193"/>
      <c r="H628" s="68">
        <f t="shared" si="71"/>
        <v>0</v>
      </c>
    </row>
    <row r="629" spans="1:8" ht="44.45" customHeight="1" x14ac:dyDescent="0.25">
      <c r="A629" s="69"/>
      <c r="B629" s="44" t="s">
        <v>20</v>
      </c>
      <c r="C629" s="247" t="s">
        <v>509</v>
      </c>
      <c r="D629" s="44">
        <v>6</v>
      </c>
      <c r="E629" s="45" t="s">
        <v>21</v>
      </c>
      <c r="F629" s="193"/>
      <c r="G629" s="193"/>
      <c r="H629" s="68">
        <f t="shared" si="71"/>
        <v>0</v>
      </c>
    </row>
    <row r="630" spans="1:8" ht="48" customHeight="1" x14ac:dyDescent="0.25">
      <c r="A630" s="69"/>
      <c r="B630" s="44" t="s">
        <v>22</v>
      </c>
      <c r="C630" s="252" t="s">
        <v>510</v>
      </c>
      <c r="D630" s="60">
        <v>1</v>
      </c>
      <c r="E630" s="61" t="s">
        <v>14</v>
      </c>
      <c r="F630" s="193"/>
      <c r="G630" s="193"/>
      <c r="H630" s="68">
        <f t="shared" si="71"/>
        <v>0</v>
      </c>
    </row>
    <row r="631" spans="1:8" ht="13.9" customHeight="1" x14ac:dyDescent="0.25">
      <c r="A631" s="69"/>
      <c r="B631" s="44" t="s">
        <v>23</v>
      </c>
      <c r="C631" s="252" t="s">
        <v>343</v>
      </c>
      <c r="D631" s="29">
        <v>1</v>
      </c>
      <c r="E631" s="59" t="s">
        <v>14</v>
      </c>
      <c r="F631" s="266"/>
      <c r="G631" s="266"/>
      <c r="H631" s="68">
        <f t="shared" si="71"/>
        <v>0</v>
      </c>
    </row>
    <row r="632" spans="1:8" ht="13.9" customHeight="1" x14ac:dyDescent="0.25">
      <c r="A632" s="69"/>
      <c r="B632" s="44" t="s">
        <v>24</v>
      </c>
      <c r="C632" s="252" t="s">
        <v>344</v>
      </c>
      <c r="D632" s="29">
        <v>3</v>
      </c>
      <c r="E632" s="59" t="s">
        <v>14</v>
      </c>
      <c r="F632" s="266"/>
      <c r="G632" s="266"/>
      <c r="H632" s="68">
        <f t="shared" si="71"/>
        <v>0</v>
      </c>
    </row>
    <row r="633" spans="1:8" ht="13.9" customHeight="1" x14ac:dyDescent="0.25">
      <c r="A633" s="69"/>
      <c r="B633" s="44" t="s">
        <v>25</v>
      </c>
      <c r="C633" s="250" t="s">
        <v>488</v>
      </c>
      <c r="D633" s="29">
        <v>1</v>
      </c>
      <c r="E633" s="59" t="s">
        <v>14</v>
      </c>
      <c r="F633" s="266"/>
      <c r="G633" s="266"/>
      <c r="H633" s="68">
        <f t="shared" si="71"/>
        <v>0</v>
      </c>
    </row>
    <row r="634" spans="1:8" ht="13.9" customHeight="1" x14ac:dyDescent="0.25">
      <c r="A634" s="69"/>
      <c r="B634" s="44" t="s">
        <v>26</v>
      </c>
      <c r="C634" s="252" t="s">
        <v>345</v>
      </c>
      <c r="D634" s="29">
        <v>650</v>
      </c>
      <c r="E634" s="59" t="s">
        <v>21</v>
      </c>
      <c r="F634" s="266"/>
      <c r="G634" s="266"/>
      <c r="H634" s="68">
        <f t="shared" si="71"/>
        <v>0</v>
      </c>
    </row>
    <row r="635" spans="1:8" ht="13.9" customHeight="1" x14ac:dyDescent="0.25">
      <c r="A635" s="69"/>
      <c r="B635" s="44" t="s">
        <v>27</v>
      </c>
      <c r="C635" s="252" t="s">
        <v>346</v>
      </c>
      <c r="D635" s="29">
        <v>17</v>
      </c>
      <c r="E635" s="59" t="s">
        <v>14</v>
      </c>
      <c r="F635" s="266"/>
      <c r="G635" s="266"/>
      <c r="H635" s="68">
        <f t="shared" si="71"/>
        <v>0</v>
      </c>
    </row>
    <row r="636" spans="1:8" ht="13.9" customHeight="1" x14ac:dyDescent="0.25">
      <c r="A636" s="69"/>
      <c r="B636" s="44" t="s">
        <v>28</v>
      </c>
      <c r="C636" s="252" t="s">
        <v>347</v>
      </c>
      <c r="D636" s="29">
        <v>16</v>
      </c>
      <c r="E636" s="59" t="s">
        <v>14</v>
      </c>
      <c r="F636" s="266"/>
      <c r="G636" s="266"/>
      <c r="H636" s="68">
        <f t="shared" si="71"/>
        <v>0</v>
      </c>
    </row>
    <row r="637" spans="1:8" ht="13.9" customHeight="1" thickBot="1" x14ac:dyDescent="0.3">
      <c r="A637" s="69"/>
      <c r="B637" s="44" t="s">
        <v>29</v>
      </c>
      <c r="C637" s="250" t="s">
        <v>350</v>
      </c>
      <c r="D637" s="44">
        <v>16</v>
      </c>
      <c r="E637" s="45" t="s">
        <v>14</v>
      </c>
      <c r="F637" s="43" t="s">
        <v>17</v>
      </c>
      <c r="G637" s="193"/>
      <c r="H637" s="68">
        <f t="shared" si="71"/>
        <v>0</v>
      </c>
    </row>
    <row r="638" spans="1:8" ht="13.9" customHeight="1" thickBot="1" x14ac:dyDescent="0.3">
      <c r="A638" s="32"/>
      <c r="B638" s="179"/>
      <c r="C638" s="33" t="s">
        <v>567</v>
      </c>
      <c r="D638" s="85"/>
      <c r="E638" s="180"/>
      <c r="F638" s="201">
        <f>SUMPRODUCT(F627:F637,D627:D637)</f>
        <v>0</v>
      </c>
      <c r="G638" s="201">
        <f>SUMPRODUCT(G627:G637,D627:D637)</f>
        <v>0</v>
      </c>
      <c r="H638" s="213">
        <f>SUM(H627:H637)</f>
        <v>0</v>
      </c>
    </row>
    <row r="639" spans="1:8" ht="13.9" customHeight="1" x14ac:dyDescent="0.25">
      <c r="A639" s="16"/>
      <c r="B639" s="159" t="s">
        <v>568</v>
      </c>
      <c r="C639" s="223" t="s">
        <v>348</v>
      </c>
      <c r="D639" s="17"/>
      <c r="E639" s="17"/>
      <c r="F639" s="191"/>
      <c r="G639" s="191"/>
      <c r="H639" s="192"/>
    </row>
    <row r="640" spans="1:8" ht="13.9" customHeight="1" x14ac:dyDescent="0.25">
      <c r="A640" s="69"/>
      <c r="B640" s="44" t="s">
        <v>16</v>
      </c>
      <c r="C640" s="145" t="s">
        <v>349</v>
      </c>
      <c r="D640" s="29">
        <v>16</v>
      </c>
      <c r="E640" s="59" t="s">
        <v>14</v>
      </c>
      <c r="F640" s="126"/>
      <c r="G640" s="126"/>
      <c r="H640" s="216">
        <f>SUM(F640:G640)*D640</f>
        <v>0</v>
      </c>
    </row>
    <row r="641" spans="1:10" ht="13.9" customHeight="1" x14ac:dyDescent="0.25">
      <c r="A641" s="69"/>
      <c r="B641" s="44" t="s">
        <v>18</v>
      </c>
      <c r="C641" s="145" t="s">
        <v>511</v>
      </c>
      <c r="D641" s="44">
        <v>1</v>
      </c>
      <c r="E641" s="45" t="s">
        <v>14</v>
      </c>
      <c r="F641" s="146" t="s">
        <v>17</v>
      </c>
      <c r="G641" s="126"/>
      <c r="H641" s="216">
        <f t="shared" ref="H641:H644" si="72">SUM(F641:G641)*D641</f>
        <v>0</v>
      </c>
    </row>
    <row r="642" spans="1:10" ht="30" customHeight="1" x14ac:dyDescent="0.25">
      <c r="A642" s="69"/>
      <c r="B642" s="44" t="s">
        <v>20</v>
      </c>
      <c r="C642" s="247" t="s">
        <v>512</v>
      </c>
      <c r="D642" s="58">
        <v>136</v>
      </c>
      <c r="E642" s="45" t="s">
        <v>14</v>
      </c>
      <c r="F642" s="146" t="s">
        <v>17</v>
      </c>
      <c r="G642" s="126"/>
      <c r="H642" s="216">
        <f t="shared" si="72"/>
        <v>0</v>
      </c>
    </row>
    <row r="643" spans="1:10" ht="13.9" customHeight="1" x14ac:dyDescent="0.25">
      <c r="A643" s="69"/>
      <c r="B643" s="44" t="s">
        <v>22</v>
      </c>
      <c r="C643" s="247" t="s">
        <v>513</v>
      </c>
      <c r="D643" s="58">
        <v>152</v>
      </c>
      <c r="E643" s="45" t="s">
        <v>21</v>
      </c>
      <c r="F643" s="146" t="s">
        <v>17</v>
      </c>
      <c r="G643" s="126"/>
      <c r="H643" s="216">
        <f t="shared" si="72"/>
        <v>0</v>
      </c>
    </row>
    <row r="644" spans="1:10" ht="13.9" customHeight="1" x14ac:dyDescent="0.25">
      <c r="A644" s="69"/>
      <c r="B644" s="44" t="s">
        <v>23</v>
      </c>
      <c r="C644" s="247" t="s">
        <v>514</v>
      </c>
      <c r="D644" s="58">
        <v>3</v>
      </c>
      <c r="E644" s="45" t="s">
        <v>14</v>
      </c>
      <c r="F644" s="146" t="s">
        <v>17</v>
      </c>
      <c r="G644" s="126"/>
      <c r="H644" s="216">
        <f t="shared" si="72"/>
        <v>0</v>
      </c>
    </row>
    <row r="645" spans="1:10" ht="13.9" customHeight="1" x14ac:dyDescent="0.25">
      <c r="A645" s="75"/>
      <c r="B645" s="22"/>
      <c r="C645" s="235" t="s">
        <v>351</v>
      </c>
      <c r="D645" s="62"/>
      <c r="E645" s="23"/>
      <c r="F645" s="24">
        <f>SUMPRODUCT(F640:F644,D640:D644)</f>
        <v>0</v>
      </c>
      <c r="G645" s="24">
        <f>SUMPRODUCT(G640:G644,D640:D644)</f>
        <v>0</v>
      </c>
      <c r="H645" s="76">
        <f>SUM(H640:H644)</f>
        <v>0</v>
      </c>
    </row>
    <row r="646" spans="1:10" ht="13.9" customHeight="1" x14ac:dyDescent="0.25">
      <c r="A646" s="79"/>
      <c r="B646" s="182"/>
      <c r="C646" s="237" t="s">
        <v>159</v>
      </c>
      <c r="D646" s="63"/>
      <c r="E646" s="64"/>
      <c r="F646" s="65">
        <f>F645+F638+F624+F608+F593+F532</f>
        <v>0</v>
      </c>
      <c r="G646" s="65">
        <f>G645+G638+G624+G608+G593+G532</f>
        <v>0</v>
      </c>
      <c r="H646" s="80">
        <f>H645+H638+H624+H608+H593+H532</f>
        <v>0</v>
      </c>
    </row>
    <row r="647" spans="1:10" ht="13.9" customHeight="1" thickBot="1" x14ac:dyDescent="0.3">
      <c r="A647" s="35"/>
      <c r="B647" s="183"/>
      <c r="C647" s="238" t="s">
        <v>160</v>
      </c>
      <c r="D647" s="36"/>
      <c r="E647" s="37"/>
      <c r="F647" s="217">
        <f>F646+F399+F333+F318+F256</f>
        <v>0</v>
      </c>
      <c r="G647" s="217">
        <f>G646+G399+G333+G318+G256</f>
        <v>0</v>
      </c>
      <c r="H647" s="218">
        <f>H646+H399+H333+H318+H256</f>
        <v>0</v>
      </c>
      <c r="J647" s="249"/>
    </row>
  </sheetData>
  <sheetProtection algorithmName="SHA-512" hashValue="yPH2bjk7OgAIx4r42R4x4a9GDfT/IdVFMLT0Myau23kRaUlqiWJbVnj3iJwZRqEPIvF0gDpSmoY/FmW8kvcsew==" saltValue="WzQS6BsOrQ/fz6vSnZXw+g==" spinCount="100000" sheet="1" objects="1" scenarios="1" selectLockedCells="1"/>
  <mergeCells count="35">
    <mergeCell ref="C320:H320"/>
    <mergeCell ref="C329:H329"/>
    <mergeCell ref="C145:H145"/>
    <mergeCell ref="C156:H156"/>
    <mergeCell ref="C160:H160"/>
    <mergeCell ref="C174:H174"/>
    <mergeCell ref="C220:H220"/>
    <mergeCell ref="C240:H240"/>
    <mergeCell ref="C52:H52"/>
    <mergeCell ref="C55:H55"/>
    <mergeCell ref="C74:H74"/>
    <mergeCell ref="C80:H80"/>
    <mergeCell ref="C89:H89"/>
    <mergeCell ref="C335:H335"/>
    <mergeCell ref="C364:H364"/>
    <mergeCell ref="C33:H33"/>
    <mergeCell ref="C1:F1"/>
    <mergeCell ref="G1:H2"/>
    <mergeCell ref="A3:H3"/>
    <mergeCell ref="A4:H4"/>
    <mergeCell ref="A5:H5"/>
    <mergeCell ref="A6:H6"/>
    <mergeCell ref="A7:H7"/>
    <mergeCell ref="A8:H8"/>
    <mergeCell ref="F12:G12"/>
    <mergeCell ref="C17:H17"/>
    <mergeCell ref="C112:H112"/>
    <mergeCell ref="C36:H36"/>
    <mergeCell ref="C45:H45"/>
    <mergeCell ref="A9:D9"/>
    <mergeCell ref="A10:B10"/>
    <mergeCell ref="D10:H10"/>
    <mergeCell ref="A11:B11"/>
    <mergeCell ref="D11:F11"/>
    <mergeCell ref="G11:H11"/>
  </mergeCells>
  <hyperlinks>
    <hyperlink ref="D239"/>
    <hyperlink ref="C239" display="          - tomada 2P+T c/ universal"/>
    <hyperlink ref="D255"/>
    <hyperlink ref="C255" display="          - tomada 2P+T c/ universal"/>
    <hyperlink ref="C646" display="Parafusos, porcas e arruelas para perfilados/eletrocalha"/>
    <hyperlink ref="D646"/>
    <hyperlink ref="C610" display="Eletrocalha perfurada 50x50mm "/>
    <hyperlink ref="C626" display="Eletrocalha perfurada 50x50mm "/>
    <hyperlink ref="C455" display="Cabo unipolar #2,5mm² flexível HF (Não Halogenado), 70°C  450/750V AFUMEX, AFITOX ou similar "/>
    <hyperlink ref="C457" display="          - tomada 2P+T c/ universal"/>
    <hyperlink ref="C444" display="Banco de Capacitores Trifásico fixo 2,0 kVAr em 380VAC, em caixa ABS com tampa, com dispositivos anti-explosão, disjuntor de proteção e distorção máxima de harmônicas de 3%"/>
    <hyperlink ref="C459" display="Cordoalha de cobre nú #16mm2 (aterramentos eletrodutos e acessórios de fixação)"/>
    <hyperlink ref="C456" display="Cabo unipolar #4,0mm² flexível HF (Não Halogenado), 70°C  450/750V AFUMEX, AFITOX ou similar "/>
    <hyperlink ref="C458" display="Cordoalha de cobre nú #16mm2 (aterramentos eletrodutos e acessórios de fixação)"/>
    <hyperlink ref="C472" display="          - tomada 1xP+T 20A/250V NBR 14136 (AZUL) "/>
    <hyperlink ref="D487"/>
    <hyperlink ref="C487" display="Eletrocalha perfurada 50x50mm "/>
    <hyperlink ref="D486"/>
    <hyperlink ref="C486" display="Suporte Dutotec  Ref. DT.66844.10 p/tres blocos com, DUAS tomadas tipo bloco NBR.20A Ref. DT.99230.00 (AZUL), mais um bloco cego Ref. DT 99430.00 ou similar."/>
    <hyperlink ref="D485"/>
    <hyperlink ref="C485" display="Suporte Dutotec  Ref. DT.66844.10 p/tres blocos com, UMA tomada tipo bloco NBR.20A Ref. DT.99230.00 (AZUL), mais dois blocos cegos Ref. DT 99430.00 ou similar."/>
    <hyperlink ref="C513" display="          - tomada 2P+T c/ universal"/>
    <hyperlink ref="D517"/>
    <hyperlink ref="C517" display="Sirene eletronica áudio/estrobo interna para sanitário PPNE com fonte de alimentação por Bateria "/>
    <hyperlink ref="D518"/>
    <hyperlink ref="C518" display="Acionador fixo de alarme para sanitário PPNE tipo botoeira soco com retenção e botão reset. Alimentação por bateria"/>
    <hyperlink ref="D516"/>
    <hyperlink ref="C516" display="Vergalhão roca total 1/4&quot;"/>
    <hyperlink ref="C508" display="Tampa para eletrocalha 50mm"/>
    <hyperlink ref="C522" display="TE horizontal p/ eletrocalha 50x50mm "/>
    <hyperlink ref="C524" display="Eletrocalha perfurada 50x50mm "/>
    <hyperlink ref="C528" display="Eletrocalha perfurada 50x50mm "/>
    <hyperlink ref="C529" display="Cabo unipolar #4,0mm² flexível HF (Não Halogenado), 70°C  450/750V AFUMEX, AFITOX ou similar "/>
    <hyperlink ref="C523" display="Eletrocalha perfurada 50x50mm "/>
    <hyperlink ref="C527" display="Eletrocalha perfurada 50x50mm "/>
    <hyperlink ref="C554" display="Centro de Distribuição tipo Quadro de Comando para Caixa p/ reversora - GSP.2"/>
    <hyperlink ref="C567" display="          - tomada 2P+T c/ universal"/>
    <hyperlink ref="C563" display="Suporte suspensão para eletrocalha 50x50mm "/>
    <hyperlink ref="C558" display="Caixa derivação 100x100mm tipo X  p/Canaleta de Alumínio de 73x25mm"/>
    <hyperlink ref="C560" display="Espelho de pvc 4x2&quot; (100x50mm) com:"/>
    <hyperlink ref="C557" display="Caixa derivação 100x100mm tipo X  p/Canaleta de Alumínio de 73x25mm"/>
    <hyperlink ref="C571" display="Suporte Ref. DT.66844.10 p/tres blocos com, UM bloco c/RJ.45 Cat.5e Ref. DT.99530.00, mais dois blocos cegos Ref. DT 99430.00 ou similar."/>
    <hyperlink ref="C570" display="Suporte Ref. DT.66844.10 p/tres blocos com, DOIS blocos c/RJ.45 Cat.5e Ref. DT.99530.00, mais um bloco cego Ref. DT 99430.00 ou similar."/>
    <hyperlink ref="C574" display="Espelho de pvc 4x2&quot; (100x50mm) com:"/>
    <hyperlink ref="C575" display="Rack padrão 19&quot; tipo gabinete fechado, porta acrílico com chave, próprio para cabeamento estruturado de 24 Us, profundidade 570mm (Cabeamento Horizontal) fixado na paede a 0,40m do piso"/>
    <hyperlink ref="C576" display="          - tomada 2P+T c/ universal"/>
    <hyperlink ref="C578" display="TE horizontal p/ eletrocalha 50x50mm "/>
    <hyperlink ref="C579" display="Suporte suspensão para eletrocalha 50x50mm "/>
    <hyperlink ref="C584" display="          - tomada 2P+T c/ universal"/>
    <hyperlink ref="C577" display="Suporte suspensão para eletrocalha 50x50mm "/>
    <hyperlink ref="C536" display="Cabo unipolar #2,5mm² flexível HF (Não Halogenado), 70°C  450/750V AFUMEX, AFITOX ou similar "/>
    <hyperlink ref="C537" display="          - tomada 2P+T c/ universal"/>
    <hyperlink ref="C572" display="Suporte Ref. DT.66844.10 p/tres blocos com, UM bloco c/RJ.45 Cat.5e Ref. DT.99530.00, mais dois blocos cegos Ref. DT 99430.00 ou similar."/>
    <hyperlink ref="C559" display="Espelho de pvc 4x2&quot; (100x50mm) com:"/>
    <hyperlink ref="C535" display="Cabo unipolar #2,5mm² flexível HF (Não Halogenado), 70°C  450/750V AFUMEX, AFITOX ou similar "/>
    <hyperlink ref="C641" display="Vergalhão roca total 1/4&quot;"/>
    <hyperlink ref="C600" display="          - tomada 2P+T c/ universal"/>
    <hyperlink ref="C602" display="Tampa para eletrocalha 50mm"/>
    <hyperlink ref="C603" display="Suporte suspensão para eletrocalha 50x50mm "/>
    <hyperlink ref="C604" display="TE horizontal p/ eletrocalha 50x50mm "/>
    <hyperlink ref="C605" display="Tampa para eletrocalha 50mm"/>
  </hyperlinks>
  <pageMargins left="0.23622047244094491" right="0.23622047244094491" top="1.3385826771653544" bottom="0.74803149606299213" header="0.31496062992125984" footer="0.31496062992125984"/>
  <pageSetup paperSize="9" orientation="landscape" r:id="rId1"/>
  <headerFooter>
    <oddHeader>&amp;L&amp;G
BANCO DO ESTADO DO RIO GRANDE DO SUL S. A.
UNIDADE DE ENGENHARIA&amp;RFOLHA &amp;P/&amp;N</oddHeader>
    <oddFooter>&amp;LÁREA:                              EXEC.:                        CONF.:                            AUTORIZ.:      
             &amp;R
FORNECEDOR:                                                                 DATA: __/__/__ 
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ORÇAMENTÁRIA</vt:lpstr>
      <vt:lpstr>'PLANILHA ORÇAMENTÁRIA'!Area_de_impressao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Iuri Mizoguchi</dc:creator>
  <cp:lastModifiedBy>ANALI DA ROSA TEIXEIRA</cp:lastModifiedBy>
  <cp:lastPrinted>2017-07-11T18:41:54Z</cp:lastPrinted>
  <dcterms:created xsi:type="dcterms:W3CDTF">2016-06-24T12:40:55Z</dcterms:created>
  <dcterms:modified xsi:type="dcterms:W3CDTF">2017-07-12T14:35:15Z</dcterms:modified>
</cp:coreProperties>
</file>